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X:\35 経営\17 公営企業に係る「経営比較分析表」の分析等について\令和7年度（令和6年度決算）\提出\提出\"/>
    </mc:Choice>
  </mc:AlternateContent>
  <xr:revisionPtr revIDLastSave="0" documentId="13_ncr:1_{BFD19886-1463-4CAC-8B54-818878B5D5E4}" xr6:coauthVersionLast="47" xr6:coauthVersionMax="47" xr10:uidLastSave="{00000000-0000-0000-0000-000000000000}"/>
  <workbookProtection workbookAlgorithmName="SHA-512" workbookHashValue="+gHC+bioEc2UZ/ksha/BIyxBcghWDNBti2KTPEETY6gN/Y8Kio5x9D02GXXSfSRZfJz1PCX5rteAE0qXTe9PRQ==" workbookSaltValue="53Q+FGT3rh+i8IYugywdH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P10" i="4"/>
  <c r="AT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<sst xmlns="http://schemas.openxmlformats.org/spreadsheetml/2006/main" count="236" uniqueCount="116">
  <si>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</si>
  <si>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</si>
  <si>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</si>
  <si>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</si>
  <si>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</si>
  <si>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</si>
  <si>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</si>
  <si>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</si>
  <si>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</si>
  <si>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</si>
  <si>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</si>
  <si>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</si>
  <si>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</si>
  <si>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</si>
  <si>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</si>
  <si>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</si>
  <si>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</si>
  <si>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</si>
  <si>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</si>
  <si>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</si>
  <si>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</si>
  <si>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</si>
  <si>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</si>
  <si>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</si>
  <si>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</si>
  <si>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</si>
  <si>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</si>
  <si>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</si>
  <si>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</si>
  <si>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</si>
  <si>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</si>
  <si>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</si>
  <si>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</si>
  <si>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</si>
  <si>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</si>
  <si>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</si>
  <si>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</si>
  <si>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</si>
  <si>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</si>
  <si>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</si>
  <si>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</si>
  <si>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</si>
  <si>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</si>
  <si>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</si>
  <si>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</si>
  <si>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</si>
  <si>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</si>
  <si>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</si>
  <si>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</si>
  <si>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</si>
  <si>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</si>
  <si>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</si>
  <si>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</si>
  <si>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</si>
  <si>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</si>
  <si>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</si>
  <si>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</si>
  <si>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</si>
  <si>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</si>
  <si>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</si>
  <si>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</si>
  <si>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</si>
  <si>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</si>
  <si>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</si>
  <si>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</si>
  <si>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</si>
  <si>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</si>
  <si>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</si>
  <si>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</si>
  <si>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</si>
  <si>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</si>
  <si>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</si>
  <si>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</si>
  <si>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</si>
  <si>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</si>
  <si>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</si>
  <si>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</si>
  <si>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</si>
  <si>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</si>
  <si>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</si>
  <si>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</si>
  <si>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</si>
  <si>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</si>
  <si>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</si>
  <si>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</si>
  <si>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</si>
  <si>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</si>
  <si>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</si>
  <si>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</si>
  <si>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</si>
  <si>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</si>
  <si>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</si>
  <si>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</si>
  <si>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</si>
  <si>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</si>
  <si>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</si>
  <si>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龍ケ崎市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</si>
  <si>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</si>
  <si>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</si>
  <si>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</si>
  <si>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</si>
  <si>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</si>
  <si>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</si>
  <si>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</si>
  <si>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</si>
  <si>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</si>
  <si>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</si>
  <si>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</si>
  <si>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</si>
  <si>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</si>
  <si>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</si>
  <si>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</si>
  <si>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</si>
  <si>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前年度比で減少しており、資本費平準化債の発行対象の拡充により一般会計繰入金が大きく減少したことが要因である。今後も一般会計繰入金に依存しない経営を維持するために使用料収入の確保と維持管理費の抑制に努めていく。
　累積欠損金比率は、累積欠損金が発生していないため算出されていない。今後も営業収益の安定的な確保に努めていく。
　流動比率は、前年度比で微増となっているが、100％を大きく下回る数値である。流動負債の大半は建設改良費等に充てられた企業債であり、償還の原資に使用料収入や資本費平準化債等により得ることが予定されていることから、一概に支払い能力がないとは言えない状態である。
　企業債残高対事業規模比率は、企業債の償還が順調に進んでいることにより、減少傾向にある。引き続き、普及活動による使用料収入の確保や投資規模の適正化による企業債残高の縮減により比率の改善に努めていく。
　経費回収率は、使用料で回収するべき経費を使用料で賄えている状況である。今後も継続して、使用料収入の確保と汚水処理費の抑制に努めていく。
　汚水処理原価は、類似団体平均を若干下回っており、効率的な汚水処理が実施されていると考えられる。引き続き、水洗化率の向上による有収水量の増加と、汚水処理費の抑制に取り組んでいく。
　施設利用率は、流域下水道に接続しており、処理場を有していないため対象外である。
　水洗化率は、類似団体平均を若干上回っている。引き続き、広報や戸別訪問などの普及活動により、更なる水洗化率の向上に努めていく。</t>
    <rPh sb="8" eb="12">
      <t>ゼンネンドヒ</t>
    </rPh>
    <rPh sb="13" eb="15">
      <t>ゲンショウ</t>
    </rPh>
    <rPh sb="20" eb="27">
      <t>シホンヒヘイジュンカサイ</t>
    </rPh>
    <rPh sb="28" eb="32">
      <t>ハッコウタイショウ</t>
    </rPh>
    <rPh sb="33" eb="35">
      <t>カクジュウ</t>
    </rPh>
    <rPh sb="46" eb="47">
      <t>オオ</t>
    </rPh>
    <rPh sb="49" eb="51">
      <t>ゲンショウ</t>
    </rPh>
    <rPh sb="56" eb="58">
      <t>ヨウイン</t>
    </rPh>
    <rPh sb="62" eb="64">
      <t>コンゴ</t>
    </rPh>
    <rPh sb="65" eb="69">
      <t>イッパンカイケイ</t>
    </rPh>
    <rPh sb="69" eb="71">
      <t>クリイレ</t>
    </rPh>
    <rPh sb="71" eb="72">
      <t>キン</t>
    </rPh>
    <rPh sb="73" eb="75">
      <t>イゾン</t>
    </rPh>
    <rPh sb="78" eb="80">
      <t>ケイエイ</t>
    </rPh>
    <rPh sb="81" eb="83">
      <t>イジ</t>
    </rPh>
    <rPh sb="181" eb="183">
      <t>ビゾウ</t>
    </rPh>
    <rPh sb="196" eb="197">
      <t>オオ</t>
    </rPh>
    <rPh sb="199" eb="201">
      <t>シタマワ</t>
    </rPh>
    <rPh sb="202" eb="204">
      <t>スウチ</t>
    </rPh>
    <phoneticPr fontId="4"/>
  </si>
  <si>
    <t>　有形固定資産減価償却率は、令和2年度から法適用したため、減価償却累計額が小さく、比率は類似団体より低い数値となっている。今後は、資産の償却により減価償却が進んでいくため、ストックマネジメント計画に基づき、計画的な施設の改築・更新に努めていく。
　管渠老朽化比率は、法定耐用年数を経過した管渠がないため算出されていない。また、管渠改善率は、令和6年度に更新した管渠がないため算出されていない。今後はストックマネジメント計画に基づき、耐用年数の到来を見据え、老朽管渠の調査・点検を行い、計画的な改築・更新を進めて行く。</t>
    <phoneticPr fontId="4"/>
  </si>
  <si>
    <t>　経営の健全性及び効率性に関する指標から、当市の公共下水道事業の経営は、おおむね健全な状態であると言える。
　資本費平準化債の発行対象の拡充により一般会計繰入金に依存する経営状況から大きく改善されたが、高齢化や人口減少による有収水量の減少、使用料収入の減少が懸念される中、資産の老朽化による施設の更新時期の到来や地震災害に対応するための施設の耐震化を見据えると、厳しい財務状況となることが想定されるため、ストックマネジメント計画に基づき、計画的な改築・更新を進めることで、更新費用の平準化を図るとともに、令和6年度に改定した経営戦略に則り、より一層の経営基盤の強化や財政マネジメントの向上を図る。
　また、使用料の減収や施設の老朽化、人員不足等の喫緊の課題に対応すべく、民間の技術やノウハウを活用し、施設の維持管理や更新を一体的に行う官民連携方式の導入可能性の検討を進めていく。</t>
    <rPh sb="55" eb="62">
      <t>シホンヒヘイジュンカサイ</t>
    </rPh>
    <rPh sb="63" eb="67">
      <t>ハッコウタイショウ</t>
    </rPh>
    <rPh sb="68" eb="70">
      <t>カクジュウ</t>
    </rPh>
    <rPh sb="77" eb="80">
      <t>クリイレキン</t>
    </rPh>
    <rPh sb="91" eb="92">
      <t>オオ</t>
    </rPh>
    <rPh sb="252" eb="254">
      <t>レイワ</t>
    </rPh>
    <rPh sb="255" eb="257">
      <t>ネンド</t>
    </rPh>
    <rPh sb="258" eb="260">
      <t>カイテイ</t>
    </rPh>
    <rPh sb="267" eb="268">
      <t>ノット</t>
    </rPh>
    <rPh sb="303" eb="306">
      <t>シヨウリョウ</t>
    </rPh>
    <rPh sb="307" eb="309">
      <t>ゲンシュウ</t>
    </rPh>
    <rPh sb="310" eb="312">
      <t>シセツ</t>
    </rPh>
    <rPh sb="317" eb="322">
      <t>ジンインフソクトウ</t>
    </rPh>
    <rPh sb="323" eb="325">
      <t>キッキン</t>
    </rPh>
    <rPh sb="326" eb="328">
      <t>カダイ</t>
    </rPh>
    <rPh sb="329" eb="331">
      <t>タイオウ</t>
    </rPh>
    <rPh sb="335" eb="337">
      <t>ミンカン</t>
    </rPh>
    <rPh sb="338" eb="340">
      <t>ギジュツ</t>
    </rPh>
    <rPh sb="346" eb="348">
      <t>カツヨウ</t>
    </rPh>
    <rPh sb="350" eb="352">
      <t>シセツ</t>
    </rPh>
    <rPh sb="353" eb="357">
      <t>イジカンリ</t>
    </rPh>
    <rPh sb="358" eb="360">
      <t>コウシン</t>
    </rPh>
    <rPh sb="361" eb="364">
      <t>イッタイテキ</t>
    </rPh>
    <rPh sb="365" eb="366">
      <t>オコナ</t>
    </rPh>
    <rPh sb="367" eb="373">
      <t>カンミンレンケイホウシキ</t>
    </rPh>
    <rPh sb="374" eb="376">
      <t>ドウニュウ</t>
    </rPh>
    <rPh sb="376" eb="379">
      <t>カノウセイ</t>
    </rPh>
    <rPh sb="380" eb="382">
      <t>ケントウ</t>
    </rPh>
    <rPh sb="383" eb="384">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</si>
</sst>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31-4883-A7ED-C366B1AE58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6931-4883-A7ED-C366B1AE58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93-49B3-BBB7-F85EB15794C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7F93-49B3-BBB7-F85EB15794C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92.84</c:v>
                </c:pt>
                <c:pt idx="1">
                  <c:v>93.63</c:v>
                </c:pt>
                <c:pt idx="2">
                  <c:v>94.64</c:v>
                </c:pt>
                <c:pt idx="3">
                  <c:v>95.45</c:v>
                </c:pt>
                <c:pt idx="4">
                  <c:v>95.95</c:v>
                </c:pt>
              </c:numCache>
            </c:numRef>
          </c:val>
          <c:extLst>
            <c:ext xmlns:c16="http://schemas.microsoft.com/office/drawing/2014/chart" uri="{C3380CC4-5D6E-409C-BE32-E72D297353CC}">
              <c16:uniqueId val="{00000000-45DC-4F85-A3B8-E12FCEAAB11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45DC-4F85-A3B8-E12FCEAAB11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116.83</c:v>
                </c:pt>
                <c:pt idx="1">
                  <c:v>113.67</c:v>
                </c:pt>
                <c:pt idx="2">
                  <c:v>115.57</c:v>
                </c:pt>
                <c:pt idx="3">
                  <c:v>115.63</c:v>
                </c:pt>
                <c:pt idx="4">
                  <c:v>109.4</c:v>
                </c:pt>
              </c:numCache>
            </c:numRef>
          </c:val>
          <c:extLst>
            <c:ext xmlns:c16="http://schemas.microsoft.com/office/drawing/2014/chart" uri="{C3380CC4-5D6E-409C-BE32-E72D297353CC}">
              <c16:uniqueId val="{00000000-E26E-4C91-8EA2-9C3AA9A43AF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E26E-4C91-8EA2-9C3AA9A43AF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4.18</c:v>
                </c:pt>
                <c:pt idx="1">
                  <c:v>8.44</c:v>
                </c:pt>
                <c:pt idx="2">
                  <c:v>12.61</c:v>
                </c:pt>
                <c:pt idx="3">
                  <c:v>16.760000000000002</c:v>
                </c:pt>
                <c:pt idx="4">
                  <c:v>20.88</c:v>
                </c:pt>
              </c:numCache>
            </c:numRef>
          </c:val>
          <c:extLst>
            <c:ext xmlns:c16="http://schemas.microsoft.com/office/drawing/2014/chart" uri="{C3380CC4-5D6E-409C-BE32-E72D297353CC}">
              <c16:uniqueId val="{00000000-8485-4906-A502-19583EC409A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8485-4906-A502-19583EC409A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38-423B-8591-48F6EBF714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4238-423B-8591-48F6EBF714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92-4AC5-AC55-B90A6992593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9992-4AC5-AC55-B90A6992593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19.46</c:v>
                </c:pt>
                <c:pt idx="1">
                  <c:v>18.11</c:v>
                </c:pt>
                <c:pt idx="2">
                  <c:v>15.2</c:v>
                </c:pt>
                <c:pt idx="3">
                  <c:v>15.01</c:v>
                </c:pt>
                <c:pt idx="4">
                  <c:v>25.72</c:v>
                </c:pt>
              </c:numCache>
            </c:numRef>
          </c:val>
          <c:extLst>
            <c:ext xmlns:c16="http://schemas.microsoft.com/office/drawing/2014/chart" uri="{C3380CC4-5D6E-409C-BE32-E72D297353CC}">
              <c16:uniqueId val="{00000000-3C4A-4C56-B4D3-29EA01559FC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3C4A-4C56-B4D3-29EA01559FC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615.77</c:v>
                </c:pt>
                <c:pt idx="1">
                  <c:v>607.54</c:v>
                </c:pt>
                <c:pt idx="2">
                  <c:v>532.54999999999995</c:v>
                </c:pt>
                <c:pt idx="3">
                  <c:v>501.26</c:v>
                </c:pt>
                <c:pt idx="4">
                  <c:v>449.07</c:v>
                </c:pt>
              </c:numCache>
            </c:numRef>
          </c:val>
          <c:extLst>
            <c:ext xmlns:c16="http://schemas.microsoft.com/office/drawing/2014/chart" uri="{C3380CC4-5D6E-409C-BE32-E72D297353CC}">
              <c16:uniqueId val="{00000000-BE09-43D9-A150-EABD05935C8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BE09-43D9-A150-EABD05935C8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101.17</c:v>
                </c:pt>
                <c:pt idx="2">
                  <c:v>103.84</c:v>
                </c:pt>
                <c:pt idx="3">
                  <c:v>102.81</c:v>
                </c:pt>
                <c:pt idx="4">
                  <c:v>107.66</c:v>
                </c:pt>
              </c:numCache>
            </c:numRef>
          </c:val>
          <c:extLst>
            <c:ext xmlns:c16="http://schemas.microsoft.com/office/drawing/2014/chart" uri="{C3380CC4-5D6E-409C-BE32-E72D297353CC}">
              <c16:uniqueId val="{00000000-76BB-4DBB-A884-233F13FCE59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76BB-4DBB-A884-233F13FCE59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153.69</c:v>
                </c:pt>
                <c:pt idx="1">
                  <c:v>153.19999999999999</c:v>
                </c:pt>
                <c:pt idx="2">
                  <c:v>149.72</c:v>
                </c:pt>
                <c:pt idx="3">
                  <c:v>150.18</c:v>
                </c:pt>
                <c:pt idx="4">
                  <c:v>145.47</c:v>
                </c:pt>
              </c:numCache>
            </c:numRef>
          </c:val>
          <c:extLst>
            <c:ext xmlns:c16="http://schemas.microsoft.com/office/drawing/2014/chart" uri="{C3380CC4-5D6E-409C-BE32-E72D297353CC}">
              <c16:uniqueId val="{00000000-D804-4427-8E49-21959156896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D804-4427-8E49-21959156896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 zoomScale="115" zoomScaleNormal="11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龍ケ崎市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74917</v>
      </c>
      <c r="AM8" s="41"/>
      <c r="AN8" s="41"/>
      <c r="AO8" s="41"/>
      <c r="AP8" s="41"/>
      <c r="AQ8" s="41"/>
      <c r="AR8" s="41"/>
      <c r="AS8" s="41"/>
      <c r="AT8" s="34">
        <f>データ!T6</f>
        <v>78.59</v>
      </c>
      <c r="AU8" s="34"/>
      <c r="AV8" s="34"/>
      <c r="AW8" s="34"/>
      <c r="AX8" s="34"/>
      <c r="AY8" s="34"/>
      <c r="AZ8" s="34"/>
      <c r="BA8" s="34"/>
      <c r="BB8" s="34">
        <f>データ!U6</f>
        <v>953.26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73.599999999999994</v>
      </c>
      <c r="J10" s="34"/>
      <c r="K10" s="34"/>
      <c r="L10" s="34"/>
      <c r="M10" s="34"/>
      <c r="N10" s="34"/>
      <c r="O10" s="34"/>
      <c r="P10" s="34">
        <f>データ!P6</f>
        <v>85.08</v>
      </c>
      <c r="Q10" s="34"/>
      <c r="R10" s="34"/>
      <c r="S10" s="34"/>
      <c r="T10" s="34"/>
      <c r="U10" s="34"/>
      <c r="V10" s="34"/>
      <c r="W10" s="34">
        <f>データ!Q6</f>
        <v>93.24</v>
      </c>
      <c r="X10" s="34"/>
      <c r="Y10" s="34"/>
      <c r="Z10" s="34"/>
      <c r="AA10" s="34"/>
      <c r="AB10" s="34"/>
      <c r="AC10" s="34"/>
      <c r="AD10" s="41">
        <f>データ!R6</f>
        <v>2849</v>
      </c>
      <c r="AE10" s="41"/>
      <c r="AF10" s="41"/>
      <c r="AG10" s="41"/>
      <c r="AH10" s="41"/>
      <c r="AI10" s="41"/>
      <c r="AJ10" s="41"/>
      <c r="AK10" s="2"/>
      <c r="AL10" s="41">
        <f>データ!V6</f>
        <v>63585</v>
      </c>
      <c r="AM10" s="41"/>
      <c r="AN10" s="41"/>
      <c r="AO10" s="41"/>
      <c r="AP10" s="41"/>
      <c r="AQ10" s="41"/>
      <c r="AR10" s="41"/>
      <c r="AS10" s="41"/>
      <c r="AT10" s="34">
        <f>データ!W6</f>
        <v>15.26</v>
      </c>
      <c r="AU10" s="34"/>
      <c r="AV10" s="34"/>
      <c r="AW10" s="34"/>
      <c r="AX10" s="34"/>
      <c r="AY10" s="34"/>
      <c r="AZ10" s="34"/>
      <c r="BA10" s="34"/>
      <c r="BB10" s="34">
        <f>データ!X6</f>
        <v>4166.78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1uDHNYiJJAjiIDK/pCUQONMEwL69GGjW9jdKwVl41oLOWYtQviZtCOajTD3dO3S+ZSv1mR3efSpwzHjY7p4oA==" saltValue="Ii7M7ihUcXwygmAaa+tHM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82082</v>
      </c>
      <c r="D6" s="19">
        <f t="shared" si="3"/>
        <v>46</v>
      </c>
      <c r="E6" s="19">
        <f t="shared" si="3"/>
        <v>17</v>
      </c>
      <c r="F6" s="19">
        <f t="shared" si="3"/>
        <v>1</v>
      </c>
      <c r="G6" s="19">
        <f t="shared" si="3"/>
        <v>0</v>
      </c>
      <c r="H6" s="19" t="str">
        <f t="shared" si="3"/>
        <v>茨城県　龍ケ崎市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73.599999999999994</v>
      </c>
      <c r="P6" s="20">
        <f t="shared" si="3"/>
        <v>85.08</v>
      </c>
      <c r="Q6" s="20">
        <f t="shared" si="3"/>
        <v>93.24</v>
      </c>
      <c r="R6" s="20">
        <f t="shared" si="3"/>
        <v>2849</v>
      </c>
      <c r="S6" s="20">
        <f t="shared" si="3"/>
        <v>74917</v>
      </c>
      <c r="T6" s="20">
        <f t="shared" si="3"/>
        <v>78.59</v>
      </c>
      <c r="U6" s="20">
        <f t="shared" si="3"/>
        <v>953.26</v>
      </c>
      <c r="V6" s="20">
        <f t="shared" si="3"/>
        <v>63585</v>
      </c>
      <c r="W6" s="20">
        <f t="shared" si="3"/>
        <v>15.26</v>
      </c>
      <c r="X6" s="20">
        <f t="shared" si="3"/>
        <v>4166.78</v>
      </c>
      <c r="Y6" s="21">
        <f>IF(Y7="",NA(),Y7)</f>
        <v>116.83</v>
      </c>
      <c r="Z6" s="21">
        <f t="shared" ref="Z6:AH6" si="4">IF(Z7="",NA(),Z7)</f>
        <v>113.67</v>
      </c>
      <c r="AA6" s="21">
        <f t="shared" si="4"/>
        <v>115.57</v>
      </c>
      <c r="AB6" s="21">
        <f t="shared" si="4"/>
        <v>115.63</v>
      </c>
      <c r="AC6" s="21">
        <f t="shared" si="4"/>
        <v>109.4</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19.46</v>
      </c>
      <c r="AV6" s="21">
        <f t="shared" ref="AV6:BD6" si="6">IF(AV7="",NA(),AV7)</f>
        <v>18.11</v>
      </c>
      <c r="AW6" s="21">
        <f t="shared" si="6"/>
        <v>15.2</v>
      </c>
      <c r="AX6" s="21">
        <f t="shared" si="6"/>
        <v>15.01</v>
      </c>
      <c r="AY6" s="21">
        <f t="shared" si="6"/>
        <v>25.72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615.77</v>
      </c>
      <c r="BG6" s="21">
        <f t="shared" ref="BG6:BO6" si="7">IF(BG7="",NA(),BG7)</f>
        <v>607.54</v>
      </c>
      <c r="BH6" s="21">
        <f t="shared" si="7"/>
        <v>532.54999999999995</v>
      </c>
      <c r="BI6" s="21">
        <f t="shared" si="7"/>
        <v>501.26</v>
      </c>
      <c r="BJ6" s="21">
        <f t="shared" si="7"/>
        <v>449.07</v>
      </c>
      <c r="BK6" s="21">
        <f t="shared" si="7"/>
        <v>857.88</v>
      </c>
      <c r="BL6" s="21">
        <f t="shared" si="7"/>
        <v>825.1</v>
      </c>
      <c r="BM6" s="21">
        <f t="shared" si="7"/>
        <v>789.87</v>
      </c>
      <c r="BN6" s="21">
        <f t="shared" si="7"/>
        <v>749.43</v>
      </c>
      <c r="BO6" s="21">
        <f t="shared" si="7"/>
        <v>698.04</v>
      </c>
      <c r="BP6" s="20" t="str">
        <f>IF(BP7="","",IF(BP7="-","【-】","【"&amp;SUBSTITUTE(TEXT(BP7,"#,##0.00"),"-","△")&amp;"】"))</f>
        <v>【602.56】</v>
      </c>
      <c r="BQ6" s="21">
        <f>IF(BQ7="",NA(),BQ7)</f>
        <v>100</v>
      </c>
      <c r="BR6" s="21">
        <f t="shared" ref="BR6:BZ6" si="8">IF(BR7="",NA(),BR7)</f>
        <v>101.17</v>
      </c>
      <c r="BS6" s="21">
        <f t="shared" si="8"/>
        <v>103.84</v>
      </c>
      <c r="BT6" s="21">
        <f t="shared" si="8"/>
        <v>102.81</v>
      </c>
      <c r="BU6" s="21">
        <f t="shared" si="8"/>
        <v>107.66</v>
      </c>
      <c r="BV6" s="21">
        <f t="shared" si="8"/>
        <v>94.97</v>
      </c>
      <c r="BW6" s="21">
        <f t="shared" si="8"/>
        <v>97.07</v>
      </c>
      <c r="BX6" s="21">
        <f t="shared" si="8"/>
        <v>98.06</v>
      </c>
      <c r="BY6" s="21">
        <f t="shared" si="8"/>
        <v>98.46</v>
      </c>
      <c r="BZ6" s="21">
        <f t="shared" si="8"/>
        <v>97.98</v>
      </c>
      <c r="CA6" s="20" t="str">
        <f>IF(CA7="","",IF(CA7="-","【-】","【"&amp;SUBSTITUTE(TEXT(CA7,"#,##0.00"),"-","△")&amp;"】"))</f>
        <v>【97.94】</v>
      </c>
      <c r="CB6" s="21">
        <f>IF(CB7="",NA(),CB7)</f>
        <v>153.69</v>
      </c>
      <c r="CC6" s="21">
        <f t="shared" ref="CC6:CK6" si="9">IF(CC7="",NA(),CC7)</f>
        <v>153.19999999999999</v>
      </c>
      <c r="CD6" s="21">
        <f t="shared" si="9"/>
        <v>149.72</v>
      </c>
      <c r="CE6" s="21">
        <f t="shared" si="9"/>
        <v>150.18</v>
      </c>
      <c r="CF6" s="21">
        <f t="shared" si="9"/>
        <v>145.47</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92.84</v>
      </c>
      <c r="CY6" s="21">
        <f t="shared" ref="CY6:DG6" si="11">IF(CY7="",NA(),CY7)</f>
        <v>93.63</v>
      </c>
      <c r="CZ6" s="21">
        <f t="shared" si="11"/>
        <v>94.64</v>
      </c>
      <c r="DA6" s="21">
        <f t="shared" si="11"/>
        <v>95.45</v>
      </c>
      <c r="DB6" s="21">
        <f t="shared" si="11"/>
        <v>95.95</v>
      </c>
      <c r="DC6" s="21">
        <f t="shared" si="11"/>
        <v>92.72</v>
      </c>
      <c r="DD6" s="21">
        <f t="shared" si="11"/>
        <v>92.88</v>
      </c>
      <c r="DE6" s="21">
        <f t="shared" si="11"/>
        <v>92.9</v>
      </c>
      <c r="DF6" s="21">
        <f t="shared" si="11"/>
        <v>92.89</v>
      </c>
      <c r="DG6" s="21">
        <f t="shared" si="11"/>
        <v>93.08</v>
      </c>
      <c r="DH6" s="20" t="str">
        <f>IF(DH7="","",IF(DH7="-","【-】","【"&amp;SUBSTITUTE(TEXT(DH7,"#,##0.00"),"-","△")&amp;"】"))</f>
        <v>【96.00】</v>
      </c>
      <c r="DI6" s="21">
        <f>IF(DI7="",NA(),DI7)</f>
        <v>4.18</v>
      </c>
      <c r="DJ6" s="21">
        <f t="shared" ref="DJ6:DR6" si="12">IF(DJ7="",NA(),DJ7)</f>
        <v>8.44</v>
      </c>
      <c r="DK6" s="21">
        <f t="shared" si="12"/>
        <v>12.61</v>
      </c>
      <c r="DL6" s="21">
        <f t="shared" si="12"/>
        <v>16.760000000000002</v>
      </c>
      <c r="DM6" s="21">
        <f t="shared" si="12"/>
        <v>20.88</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82082</v>
      </c>
      <c r="D7" s="23">
        <v>46</v>
      </c>
      <c r="E7" s="23">
        <v>17</v>
      </c>
      <c r="F7" s="23">
        <v>1</v>
      </c>
      <c r="G7" s="23">
        <v>0</v>
      </c>
      <c r="H7" s="23" t="s">
        <v>96</v>
      </c>
      <c r="I7" s="23" t="s">
        <v>97</v>
      </c>
      <c r="J7" s="23" t="s">
        <v>98</v>
      </c>
      <c r="K7" s="23" t="s">
        <v>99</v>
      </c>
      <c r="L7" s="23" t="s">
        <v>100</v>
      </c>
      <c r="M7" s="23" t="s">
        <v>101</v>
      </c>
      <c r="N7" s="24" t="s">
        <v>102</v>
      </c>
      <c r="O7" s="24">
        <v>73.599999999999994</v>
      </c>
      <c r="P7" s="24">
        <v>85.08</v>
      </c>
      <c r="Q7" s="24">
        <v>93.24</v>
      </c>
      <c r="R7" s="24">
        <v>2849</v>
      </c>
      <c r="S7" s="24">
        <v>74917</v>
      </c>
      <c r="T7" s="24">
        <v>78.59</v>
      </c>
      <c r="U7" s="24">
        <v>953.26</v>
      </c>
      <c r="V7" s="24">
        <v>63585</v>
      </c>
      <c r="W7" s="24">
        <v>15.26</v>
      </c>
      <c r="X7" s="24">
        <v>4166.78</v>
      </c>
      <c r="Y7" s="24">
        <v>116.83</v>
      </c>
      <c r="Z7" s="24">
        <v>113.67</v>
      </c>
      <c r="AA7" s="24">
        <v>115.57</v>
      </c>
      <c r="AB7" s="24">
        <v>115.63</v>
      </c>
      <c r="AC7" s="24">
        <v>109.4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19.46</v>
      </c>
      <c r="AV7" s="24">
        <v>18.11</v>
      </c>
      <c r="AW7" s="24">
        <v>15.2</v>
      </c>
      <c r="AX7" s="24">
        <v>15.01</v>
      </c>
      <c r="AY7" s="24">
        <v>25.72</v>
      </c>
      <c r="AZ7" s="24">
        <v>67.930000000000007</v>
      </c>
      <c r="BA7" s="24">
        <v>68.53</v>
      </c>
      <c r="BB7" s="24">
        <v>69.180000000000007</v>
      </c>
      <c r="BC7" s="24">
        <v>76.319999999999993</v>
      </c>
      <c r="BD7" s="24">
        <v>80.33</v>
      </c>
      <c r="BE7" s="24">
        <v>82.75</v>
      </c>
      <c r="BF7" s="24">
        <v>615.77</v>
      </c>
      <c r="BG7" s="24">
        <v>607.54</v>
      </c>
      <c r="BH7" s="24">
        <v>532.54999999999995</v>
      </c>
      <c r="BI7" s="24">
        <v>501.26</v>
      </c>
      <c r="BJ7" s="24">
        <v>449.07</v>
      </c>
      <c r="BK7" s="24">
        <v>857.88</v>
      </c>
      <c r="BL7" s="24">
        <v>825.1</v>
      </c>
      <c r="BM7" s="24">
        <v>789.87</v>
      </c>
      <c r="BN7" s="24">
        <v>749.43</v>
      </c>
      <c r="BO7" s="24">
        <v>698.04</v>
      </c>
      <c r="BP7" s="24">
        <v>602.55999999999995</v>
      </c>
      <c r="BQ7" s="24">
        <v>100</v>
      </c>
      <c r="BR7" s="24">
        <v>101.17</v>
      </c>
      <c r="BS7" s="24">
        <v>103.84</v>
      </c>
      <c r="BT7" s="24">
        <v>102.81</v>
      </c>
      <c r="BU7" s="24">
        <v>107.66</v>
      </c>
      <c r="BV7" s="24">
        <v>94.97</v>
      </c>
      <c r="BW7" s="24">
        <v>97.07</v>
      </c>
      <c r="BX7" s="24">
        <v>98.06</v>
      </c>
      <c r="BY7" s="24">
        <v>98.46</v>
      </c>
      <c r="BZ7" s="24">
        <v>97.98</v>
      </c>
      <c r="CA7" s="24">
        <v>97.94</v>
      </c>
      <c r="CB7" s="24">
        <v>153.69</v>
      </c>
      <c r="CC7" s="24">
        <v>153.19999999999999</v>
      </c>
      <c r="CD7" s="24">
        <v>149.72</v>
      </c>
      <c r="CE7" s="24">
        <v>150.18</v>
      </c>
      <c r="CF7" s="24">
        <v>145.47</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92.84</v>
      </c>
      <c r="CY7" s="24">
        <v>93.63</v>
      </c>
      <c r="CZ7" s="24">
        <v>94.64</v>
      </c>
      <c r="DA7" s="24">
        <v>95.45</v>
      </c>
      <c r="DB7" s="24">
        <v>95.95</v>
      </c>
      <c r="DC7" s="24">
        <v>92.72</v>
      </c>
      <c r="DD7" s="24">
        <v>92.88</v>
      </c>
      <c r="DE7" s="24">
        <v>92.9</v>
      </c>
      <c r="DF7" s="24">
        <v>92.89</v>
      </c>
      <c r="DG7" s="24">
        <v>93.08</v>
      </c>
      <c r="DH7" s="24">
        <v>96</v>
      </c>
      <c r="DI7" s="24">
        <v>4.18</v>
      </c>
      <c r="DJ7" s="24">
        <v>8.44</v>
      </c>
      <c r="DK7" s="24">
        <v>12.61</v>
      </c>
      <c r="DL7" s="24">
        <v>16.760000000000002</v>
      </c>
      <c r="DM7" s="24">
        <v>20.88</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板橋　裕介</cp:lastModifiedBy>
  <cp:lastPrinted>2026-01-28T11:58:17Z</cp:lastPrinted>
  <dcterms:created xsi:type="dcterms:W3CDTF">2025-12-23T05:57:39Z</dcterms:created>
  <dcterms:modified xsi:type="dcterms:W3CDTF">2026-01-30T00:14:35Z</dcterms:modified>
  <cp:category/>
</cp:coreProperties>
</file>