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C6136195-6F45-4829-B60B-5940BF87D110}" xr6:coauthVersionLast="47" xr6:coauthVersionMax="47" xr10:uidLastSave="{00000000-0000-0000-0000-000000000000}"/>
  <bookViews>
    <workbookView xWindow="-120" yWindow="-120" windowWidth="20730" windowHeight="11040" xr2:uid="{05FD6DED-9A59-4EF7-B138-667116CAED22}"/>
  </bookViews>
  <sheets>
    <sheet name="建退共" sheetId="3" r:id="rId1"/>
    <sheet name="記載例 (1)" sheetId="2" r:id="rId2"/>
    <sheet name="記載例(2)" sheetId="4" r:id="rId3"/>
    <sheet name="記載例(3)" sheetId="5" r:id="rId4"/>
    <sheet name="（別添）標準購入額計算表"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7" l="1"/>
  <c r="H28" i="7"/>
  <c r="G28" i="7"/>
  <c r="F28" i="7"/>
  <c r="E28" i="7"/>
  <c r="B28" i="7"/>
  <c r="N27" i="7"/>
  <c r="M27" i="7"/>
  <c r="L27" i="7"/>
  <c r="K27" i="7"/>
  <c r="J27" i="7"/>
  <c r="I27" i="7"/>
  <c r="B27" i="7" s="1"/>
  <c r="Q9" i="7" s="1"/>
  <c r="L9" i="7" s="1"/>
  <c r="L10" i="7" s="1"/>
  <c r="H27" i="7"/>
  <c r="G27" i="7"/>
  <c r="F27" i="7"/>
  <c r="E27" i="7"/>
  <c r="E12" i="7"/>
  <c r="O29" i="5"/>
  <c r="N29" i="4"/>
  <c r="N33" i="3"/>
  <c r="N29" i="3"/>
  <c r="N33" i="2"/>
</calcChain>
</file>

<file path=xl/sharedStrings.xml><?xml version="1.0" encoding="utf-8"?>
<sst xmlns="http://schemas.openxmlformats.org/spreadsheetml/2006/main" count="270" uniqueCount="88">
  <si>
    <t>掛金収納書提出用台紙の記入例（対象労働者数と当該労働者の就労日数を的確に把握できる場合）</t>
    <rPh sb="0" eb="2">
      <t>カケキン</t>
    </rPh>
    <rPh sb="2" eb="5">
      <t>シュウノウショ</t>
    </rPh>
    <rPh sb="5" eb="8">
      <t>テイシュツヨウ</t>
    </rPh>
    <rPh sb="8" eb="10">
      <t>ダイシ</t>
    </rPh>
    <rPh sb="11" eb="13">
      <t>キニュウ</t>
    </rPh>
    <rPh sb="13" eb="14">
      <t>レイ</t>
    </rPh>
    <rPh sb="15" eb="20">
      <t>タイショウロウドウシャ</t>
    </rPh>
    <rPh sb="20" eb="21">
      <t>スウ</t>
    </rPh>
    <rPh sb="22" eb="24">
      <t>トウガイ</t>
    </rPh>
    <rPh sb="24" eb="27">
      <t>ロウドウシャ</t>
    </rPh>
    <rPh sb="28" eb="30">
      <t>シュウロウ</t>
    </rPh>
    <rPh sb="30" eb="32">
      <t>ニッスウ</t>
    </rPh>
    <rPh sb="33" eb="35">
      <t>テキカク</t>
    </rPh>
    <rPh sb="36" eb="38">
      <t>ハアク</t>
    </rPh>
    <rPh sb="41" eb="43">
      <t>バアイ</t>
    </rPh>
    <phoneticPr fontId="3"/>
  </si>
  <si>
    <t>発注者</t>
    <rPh sb="0" eb="1">
      <t>ハツ</t>
    </rPh>
    <rPh sb="1" eb="2">
      <t>チュウ</t>
    </rPh>
    <rPh sb="2" eb="3">
      <t>モノ</t>
    </rPh>
    <phoneticPr fontId="5"/>
  </si>
  <si>
    <t>龍ケ崎市長</t>
    <rPh sb="0" eb="5">
      <t>リュウガサキシチョウ</t>
    </rPh>
    <phoneticPr fontId="3"/>
  </si>
  <si>
    <t>殿</t>
    <rPh sb="0" eb="1">
      <t>トノ</t>
    </rPh>
    <phoneticPr fontId="5"/>
  </si>
  <si>
    <t>工事番号および工事名</t>
    <rPh sb="0" eb="2">
      <t>コウジ</t>
    </rPh>
    <rPh sb="2" eb="4">
      <t>バンゴウ</t>
    </rPh>
    <rPh sb="7" eb="10">
      <t>コウジメイ</t>
    </rPh>
    <phoneticPr fontId="5"/>
  </si>
  <si>
    <t>令和〇年度龍ケ崎市〇〇〇〇工事</t>
    <rPh sb="0" eb="2">
      <t>レイワ</t>
    </rPh>
    <rPh sb="3" eb="5">
      <t>ネンド</t>
    </rPh>
    <rPh sb="5" eb="9">
      <t>リュウガサキシ</t>
    </rPh>
    <rPh sb="13" eb="15">
      <t>コウジ</t>
    </rPh>
    <phoneticPr fontId="3"/>
  </si>
  <si>
    <t>建設キャリアアップシステム現場ID</t>
    <rPh sb="0" eb="2">
      <t>ケンセツ</t>
    </rPh>
    <rPh sb="13" eb="15">
      <t>ゲンバ</t>
    </rPh>
    <phoneticPr fontId="5"/>
  </si>
  <si>
    <t>総工事費</t>
    <rPh sb="0" eb="1">
      <t>ソウ</t>
    </rPh>
    <rPh sb="1" eb="4">
      <t>コウジヒ</t>
    </rPh>
    <phoneticPr fontId="5"/>
  </si>
  <si>
    <t>円</t>
    <rPh sb="0" eb="1">
      <t>エン</t>
    </rPh>
    <phoneticPr fontId="5"/>
  </si>
  <si>
    <t>受注者（元請）</t>
    <rPh sb="0" eb="3">
      <t>ジュチュウシャ</t>
    </rPh>
    <rPh sb="4" eb="6">
      <t>モトウケ</t>
    </rPh>
    <phoneticPr fontId="5"/>
  </si>
  <si>
    <t>住　 所</t>
    <rPh sb="0" eb="1">
      <t>ジュウ</t>
    </rPh>
    <rPh sb="3" eb="4">
      <t>ショ</t>
    </rPh>
    <phoneticPr fontId="5"/>
  </si>
  <si>
    <t>茨城県龍ケ崎市〇〇〇〇</t>
    <rPh sb="0" eb="3">
      <t>イバラキケン</t>
    </rPh>
    <rPh sb="3" eb="7">
      <t>リュウガサキシ</t>
    </rPh>
    <phoneticPr fontId="3"/>
  </si>
  <si>
    <t>名　 称</t>
    <rPh sb="0" eb="1">
      <t>ナ</t>
    </rPh>
    <rPh sb="3" eb="4">
      <t>ショウ</t>
    </rPh>
    <phoneticPr fontId="5"/>
  </si>
  <si>
    <t>〇〇建設株式会社</t>
    <rPh sb="2" eb="4">
      <t>ケンセツ</t>
    </rPh>
    <rPh sb="4" eb="8">
      <t>カブシキガイシャ</t>
    </rPh>
    <phoneticPr fontId="3"/>
  </si>
  <si>
    <t>共済契約者番号</t>
    <rPh sb="0" eb="2">
      <t>キョウサイ</t>
    </rPh>
    <rPh sb="2" eb="5">
      <t>ケイヤクシャ</t>
    </rPh>
    <rPh sb="5" eb="7">
      <t>バンゴウ</t>
    </rPh>
    <phoneticPr fontId="5"/>
  </si>
  <si>
    <t>〇〇〇-〇〇〇〇</t>
    <phoneticPr fontId="3"/>
  </si>
  <si>
    <t>建設キャリアアップシステム事業者ID</t>
    <rPh sb="0" eb="2">
      <t>ケンセツ</t>
    </rPh>
    <rPh sb="13" eb="16">
      <t>ジギョウシャ</t>
    </rPh>
    <phoneticPr fontId="5"/>
  </si>
  <si>
    <t>共済証紙購入金額</t>
    <rPh sb="0" eb="2">
      <t>キョウサイ</t>
    </rPh>
    <rPh sb="2" eb="4">
      <t>ショウシ</t>
    </rPh>
    <rPh sb="4" eb="6">
      <t>コウニュウ</t>
    </rPh>
    <rPh sb="6" eb="8">
      <t>キンガク</t>
    </rPh>
    <phoneticPr fontId="5"/>
  </si>
  <si>
    <t>〇〇〇,〇〇〇</t>
    <phoneticPr fontId="3"/>
  </si>
  <si>
    <t>掛金収納書提出用台紙</t>
    <rPh sb="0" eb="2">
      <t>カケキン</t>
    </rPh>
    <rPh sb="2" eb="4">
      <t>シュウノウ</t>
    </rPh>
    <rPh sb="4" eb="5">
      <t>ショ</t>
    </rPh>
    <rPh sb="5" eb="7">
      <t>テイシュツ</t>
    </rPh>
    <rPh sb="7" eb="8">
      <t>ヨウ</t>
    </rPh>
    <rPh sb="8" eb="10">
      <t>ダイシ</t>
    </rPh>
    <phoneticPr fontId="5"/>
  </si>
  <si>
    <t>(掛金収納書は台紙に貼り付ける)</t>
    <rPh sb="1" eb="3">
      <t>カケキン</t>
    </rPh>
    <rPh sb="3" eb="5">
      <t>シュウノウ</t>
    </rPh>
    <rPh sb="5" eb="6">
      <t>ショ</t>
    </rPh>
    <rPh sb="7" eb="9">
      <t>ダイシ</t>
    </rPh>
    <rPh sb="10" eb="11">
      <t>ハ</t>
    </rPh>
    <rPh sb="12" eb="13">
      <t>ツ</t>
    </rPh>
    <phoneticPr fontId="5"/>
  </si>
  <si>
    <r>
      <t>当該工事における共済証紙購入の考え方　(該当する</t>
    </r>
    <r>
      <rPr>
        <sz val="14"/>
        <color theme="1"/>
        <rFont val="ＭＳ 明朝"/>
        <family val="1"/>
        <charset val="128"/>
      </rPr>
      <t>□</t>
    </r>
    <r>
      <rPr>
        <sz val="11"/>
        <color theme="1"/>
        <rFont val="ＭＳ 明朝"/>
        <family val="1"/>
        <charset val="128"/>
      </rPr>
      <t>に✓をチェックして下さい)</t>
    </r>
    <phoneticPr fontId="5"/>
  </si>
  <si>
    <t>1. 発注者の指示のとおり</t>
    <phoneticPr fontId="5"/>
  </si>
  <si>
    <t>レ</t>
  </si>
  <si>
    <t>2. 対象労働者数と当該労働者の就労日数を的確に把握している場合</t>
    <phoneticPr fontId="5"/>
  </si>
  <si>
    <t>就労予定延人数</t>
    <rPh sb="0" eb="2">
      <t>シュウロウ</t>
    </rPh>
    <rPh sb="2" eb="4">
      <t>ヨテイ</t>
    </rPh>
    <rPh sb="4" eb="5">
      <t>ノ</t>
    </rPh>
    <rPh sb="5" eb="7">
      <t>ニンズウ</t>
    </rPh>
    <phoneticPr fontId="5"/>
  </si>
  <si>
    <t>販売価格</t>
    <rPh sb="0" eb="2">
      <t>ハンバイ</t>
    </rPh>
    <rPh sb="2" eb="4">
      <t>カカク</t>
    </rPh>
    <phoneticPr fontId="5"/>
  </si>
  <si>
    <t>〇〇〇</t>
    <phoneticPr fontId="3"/>
  </si>
  <si>
    <t>人日</t>
    <rPh sb="0" eb="1">
      <t>ニン</t>
    </rPh>
    <rPh sb="1" eb="2">
      <t>ニチ</t>
    </rPh>
    <phoneticPr fontId="5"/>
  </si>
  <si>
    <t>×</t>
    <phoneticPr fontId="5"/>
  </si>
  <si>
    <t>＝</t>
    <phoneticPr fontId="5"/>
  </si>
  <si>
    <t>　</t>
  </si>
  <si>
    <t>3. 対象労働者数と当該労働者の就労日数の把握が困難な場合</t>
    <phoneticPr fontId="5"/>
  </si>
  <si>
    <t>購入率</t>
    <rPh sb="0" eb="2">
      <t>コウニュウ</t>
    </rPh>
    <rPh sb="2" eb="3">
      <t>リツ</t>
    </rPh>
    <phoneticPr fontId="5"/>
  </si>
  <si>
    <t>※加入率</t>
    <rPh sb="1" eb="3">
      <t>カニュウ</t>
    </rPh>
    <rPh sb="3" eb="4">
      <t>リツ</t>
    </rPh>
    <phoneticPr fontId="5"/>
  </si>
  <si>
    <t>％</t>
    <phoneticPr fontId="5"/>
  </si>
  <si>
    <t>※対象工事における労働者の建退共加入率</t>
    <rPh sb="1" eb="5">
      <t>タイショウコウジ</t>
    </rPh>
    <rPh sb="9" eb="12">
      <t>ロウドウシャ</t>
    </rPh>
    <rPh sb="13" eb="16">
      <t>ケンタイキョウ</t>
    </rPh>
    <rPh sb="16" eb="18">
      <t>カニュウ</t>
    </rPh>
    <rPh sb="18" eb="19">
      <t>リツ</t>
    </rPh>
    <phoneticPr fontId="5"/>
  </si>
  <si>
    <t xml:space="preserve">4.その他 </t>
    <phoneticPr fontId="5"/>
  </si>
  <si>
    <t>購入額の根拠を記入</t>
    <rPh sb="0" eb="3">
      <t>コウニュウガク</t>
    </rPh>
    <rPh sb="4" eb="6">
      <t>コンキョ</t>
    </rPh>
    <rPh sb="7" eb="9">
      <t>キニュウ</t>
    </rPh>
    <phoneticPr fontId="5"/>
  </si>
  <si>
    <t>（参考）</t>
    <phoneticPr fontId="5"/>
  </si>
  <si>
    <t>建設キャリアアップシステム登録情報</t>
    <phoneticPr fontId="5"/>
  </si>
  <si>
    <t>　共済契約者である元請負人の建設キャリアアップシステム事業者登録の有無</t>
    <phoneticPr fontId="5"/>
  </si>
  <si>
    <t>（　有　・ 無　）</t>
    <phoneticPr fontId="5"/>
  </si>
  <si>
    <t>　本工事について、現場・契約情報の建設キャリアアップシステムへの登録の有無</t>
    <phoneticPr fontId="5"/>
  </si>
  <si>
    <t>　本工事について、カードリーダーの設置等、就業履歴が蓄積可能な環境の有無</t>
    <phoneticPr fontId="5"/>
  </si>
  <si>
    <t>様式第６号（第13条第4項関係）</t>
    <rPh sb="0" eb="2">
      <t>ヨウシキ</t>
    </rPh>
    <rPh sb="2" eb="3">
      <t>ダイ</t>
    </rPh>
    <rPh sb="4" eb="5">
      <t>ゴウ</t>
    </rPh>
    <rPh sb="6" eb="7">
      <t>ダイ</t>
    </rPh>
    <rPh sb="9" eb="10">
      <t>ジョウ</t>
    </rPh>
    <rPh sb="10" eb="11">
      <t>ダイ</t>
    </rPh>
    <rPh sb="12" eb="13">
      <t>コウ</t>
    </rPh>
    <rPh sb="13" eb="15">
      <t>カンケイ</t>
    </rPh>
    <phoneticPr fontId="5"/>
  </si>
  <si>
    <r>
      <t>当該工事における共済証紙購入の考え方　(該当する</t>
    </r>
    <r>
      <rPr>
        <sz val="14"/>
        <color theme="1"/>
        <rFont val="ＭＳ 明朝"/>
        <family val="1"/>
        <charset val="128"/>
      </rPr>
      <t>□</t>
    </r>
    <r>
      <rPr>
        <sz val="11"/>
        <rFont val="ＭＳ 明朝"/>
        <family val="1"/>
        <charset val="128"/>
      </rPr>
      <t>に✓をチェックして下さい)</t>
    </r>
    <phoneticPr fontId="5"/>
  </si>
  <si>
    <t>掛金収納書提出用台紙の記入例（対象労働者数と当該労働者の就労日数の把握が困難な場合）</t>
    <rPh sb="0" eb="2">
      <t>カケキン</t>
    </rPh>
    <rPh sb="2" eb="5">
      <t>シュウノウショ</t>
    </rPh>
    <rPh sb="5" eb="8">
      <t>テイシュツヨウ</t>
    </rPh>
    <rPh sb="8" eb="10">
      <t>ダイシ</t>
    </rPh>
    <rPh sb="11" eb="14">
      <t>キニュウレイ</t>
    </rPh>
    <rPh sb="15" eb="20">
      <t>タイショウロウドウシャ</t>
    </rPh>
    <rPh sb="20" eb="21">
      <t>スウ</t>
    </rPh>
    <rPh sb="22" eb="24">
      <t>トウガイ</t>
    </rPh>
    <rPh sb="24" eb="27">
      <t>ロウドウシャ</t>
    </rPh>
    <rPh sb="28" eb="32">
      <t>シュウロウニッスウ</t>
    </rPh>
    <rPh sb="33" eb="35">
      <t>ハアク</t>
    </rPh>
    <rPh sb="36" eb="38">
      <t>コンナン</t>
    </rPh>
    <rPh sb="39" eb="41">
      <t>バアイ</t>
    </rPh>
    <phoneticPr fontId="3"/>
  </si>
  <si>
    <t>龍ケ崎市長</t>
    <rPh sb="0" eb="3">
      <t>リュウガサキ</t>
    </rPh>
    <rPh sb="3" eb="5">
      <t>シチョウ</t>
    </rPh>
    <phoneticPr fontId="3"/>
  </si>
  <si>
    <t>〇.〇</t>
    <phoneticPr fontId="3"/>
  </si>
  <si>
    <t>〇〇</t>
    <phoneticPr fontId="3"/>
  </si>
  <si>
    <t>掛金収納書提出用台紙の記入例（会社の余剰証紙を利用する場合）</t>
    <rPh sb="0" eb="2">
      <t>カケキン</t>
    </rPh>
    <rPh sb="2" eb="5">
      <t>シュウノウショ</t>
    </rPh>
    <rPh sb="5" eb="8">
      <t>テイシュツヨウ</t>
    </rPh>
    <rPh sb="8" eb="10">
      <t>ダイシ</t>
    </rPh>
    <rPh sb="11" eb="14">
      <t>キニュウレイ</t>
    </rPh>
    <rPh sb="15" eb="17">
      <t>カイシャ</t>
    </rPh>
    <rPh sb="18" eb="20">
      <t>ヨジョウ</t>
    </rPh>
    <rPh sb="20" eb="22">
      <t>ショウシ</t>
    </rPh>
    <rPh sb="23" eb="25">
      <t>リヨウ</t>
    </rPh>
    <rPh sb="27" eb="29">
      <t>バアイ</t>
    </rPh>
    <phoneticPr fontId="3"/>
  </si>
  <si>
    <t>会社の余剰証紙を活用する。</t>
    <rPh sb="0" eb="2">
      <t>カイシャ</t>
    </rPh>
    <rPh sb="3" eb="7">
      <t>ヨジョウショウシ</t>
    </rPh>
    <rPh sb="8" eb="10">
      <t>カツヨウ</t>
    </rPh>
    <phoneticPr fontId="3"/>
  </si>
  <si>
    <t>入力欄</t>
    <rPh sb="0" eb="2">
      <t>ニュウリョク</t>
    </rPh>
    <rPh sb="2" eb="3">
      <t>ラン</t>
    </rPh>
    <phoneticPr fontId="3"/>
  </si>
  <si>
    <t>ここは非表示にします。</t>
    <rPh sb="3" eb="6">
      <t>ヒヒョウジ</t>
    </rPh>
    <phoneticPr fontId="3"/>
  </si>
  <si>
    <t>①総工事費（税込）</t>
    <rPh sb="1" eb="2">
      <t>ソウ</t>
    </rPh>
    <rPh sb="2" eb="5">
      <t>コウジヒ</t>
    </rPh>
    <rPh sb="6" eb="8">
      <t>ゼイコ</t>
    </rPh>
    <phoneticPr fontId="3"/>
  </si>
  <si>
    <t>円</t>
    <rPh sb="0" eb="1">
      <t>エン</t>
    </rPh>
    <phoneticPr fontId="3"/>
  </si>
  <si>
    <t>共済証紙・退職金ポイント必要数</t>
    <rPh sb="0" eb="2">
      <t>キョウサイ</t>
    </rPh>
    <rPh sb="2" eb="4">
      <t>ショウシ</t>
    </rPh>
    <rPh sb="5" eb="8">
      <t>タイショクキン</t>
    </rPh>
    <rPh sb="12" eb="15">
      <t>ヒツヨウスウ</t>
    </rPh>
    <phoneticPr fontId="3"/>
  </si>
  <si>
    <t>日分</t>
    <rPh sb="0" eb="1">
      <t>ニチ</t>
    </rPh>
    <rPh sb="1" eb="2">
      <t>ブン</t>
    </rPh>
    <phoneticPr fontId="3"/>
  </si>
  <si>
    <t>②工　事　種　別</t>
    <rPh sb="1" eb="2">
      <t>コウ</t>
    </rPh>
    <rPh sb="3" eb="4">
      <t>コト</t>
    </rPh>
    <rPh sb="5" eb="6">
      <t>タネ</t>
    </rPh>
    <rPh sb="7" eb="8">
      <t>ベツ</t>
    </rPh>
    <phoneticPr fontId="3"/>
  </si>
  <si>
    <t>共済証紙・退職金ポイント購入額</t>
    <rPh sb="0" eb="2">
      <t>キョウサイ</t>
    </rPh>
    <rPh sb="2" eb="4">
      <t>ショウシ</t>
    </rPh>
    <rPh sb="5" eb="8">
      <t>タイショクキン</t>
    </rPh>
    <rPh sb="12" eb="14">
      <t>コウニュウ</t>
    </rPh>
    <rPh sb="14" eb="15">
      <t>ガク</t>
    </rPh>
    <phoneticPr fontId="3"/>
  </si>
  <si>
    <t>③加　入　率</t>
    <rPh sb="1" eb="2">
      <t>カ</t>
    </rPh>
    <rPh sb="3" eb="4">
      <t>イリ</t>
    </rPh>
    <rPh sb="5" eb="6">
      <t>リツ</t>
    </rPh>
    <phoneticPr fontId="3"/>
  </si>
  <si>
    <t>％</t>
    <phoneticPr fontId="3"/>
  </si>
  <si>
    <t>金額区分</t>
    <rPh sb="0" eb="2">
      <t>キンガク</t>
    </rPh>
    <rPh sb="2" eb="4">
      <t>クブン</t>
    </rPh>
    <phoneticPr fontId="3"/>
  </si>
  <si>
    <t>工事種別</t>
    <rPh sb="0" eb="2">
      <t>コウジ</t>
    </rPh>
    <rPh sb="2" eb="4">
      <t>シュベツ</t>
    </rPh>
    <phoneticPr fontId="3"/>
  </si>
  <si>
    <t>土木</t>
    <rPh sb="0" eb="2">
      <t>ドボク</t>
    </rPh>
    <phoneticPr fontId="3"/>
  </si>
  <si>
    <t>建築</t>
    <rPh sb="0" eb="2">
      <t>ケンチク</t>
    </rPh>
    <phoneticPr fontId="3"/>
  </si>
  <si>
    <t>設備</t>
    <rPh sb="0" eb="2">
      <t>セツビ</t>
    </rPh>
    <phoneticPr fontId="3"/>
  </si>
  <si>
    <t>総工事費</t>
    <rPh sb="0" eb="1">
      <t>ソウ</t>
    </rPh>
    <rPh sb="1" eb="4">
      <t>コウジヒ</t>
    </rPh>
    <phoneticPr fontId="3"/>
  </si>
  <si>
    <t>舗装</t>
    <rPh sb="0" eb="2">
      <t>ホソウ</t>
    </rPh>
    <phoneticPr fontId="3"/>
  </si>
  <si>
    <t>橋梁等</t>
    <rPh sb="0" eb="2">
      <t>キョウリョウ</t>
    </rPh>
    <phoneticPr fontId="3"/>
  </si>
  <si>
    <t>隧道</t>
    <rPh sb="0" eb="1">
      <t>ズイ</t>
    </rPh>
    <rPh sb="1" eb="2">
      <t>ドウ</t>
    </rPh>
    <phoneticPr fontId="3"/>
  </si>
  <si>
    <t>堰堤</t>
    <rPh sb="0" eb="2">
      <t>エンテイ</t>
    </rPh>
    <phoneticPr fontId="3"/>
  </si>
  <si>
    <t>浚渫・埋立</t>
    <rPh sb="0" eb="2">
      <t>シュンセツ</t>
    </rPh>
    <rPh sb="3" eb="5">
      <t>ウメタテ</t>
    </rPh>
    <phoneticPr fontId="3"/>
  </si>
  <si>
    <t>その他土木</t>
    <rPh sb="2" eb="3">
      <t>タ</t>
    </rPh>
    <rPh sb="3" eb="5">
      <t>ドボク</t>
    </rPh>
    <phoneticPr fontId="3"/>
  </si>
  <si>
    <t>住宅・同設備</t>
    <rPh sb="0" eb="2">
      <t>ジュウタク</t>
    </rPh>
    <rPh sb="3" eb="4">
      <t>ドウ</t>
    </rPh>
    <rPh sb="4" eb="6">
      <t>セツビ</t>
    </rPh>
    <phoneticPr fontId="3"/>
  </si>
  <si>
    <t>非住宅・同設備</t>
    <rPh sb="0" eb="1">
      <t>ヒ</t>
    </rPh>
    <rPh sb="1" eb="3">
      <t>ジュウタク</t>
    </rPh>
    <rPh sb="4" eb="5">
      <t>ドウ</t>
    </rPh>
    <rPh sb="5" eb="7">
      <t>セツビ</t>
    </rPh>
    <phoneticPr fontId="3"/>
  </si>
  <si>
    <t>屋外の電気等</t>
    <rPh sb="0" eb="2">
      <t>オクガイ</t>
    </rPh>
    <rPh sb="3" eb="5">
      <t>デンキ</t>
    </rPh>
    <rPh sb="5" eb="6">
      <t>トウ</t>
    </rPh>
    <phoneticPr fontId="3"/>
  </si>
  <si>
    <t>機械器具設置</t>
    <rPh sb="0" eb="2">
      <t>キカイ</t>
    </rPh>
    <rPh sb="2" eb="4">
      <t>キグ</t>
    </rPh>
    <rPh sb="4" eb="6">
      <t>セッチ</t>
    </rPh>
    <phoneticPr fontId="3"/>
  </si>
  <si>
    <t xml:space="preserve">      0 ～     9,999千円　</t>
    <rPh sb="19" eb="21">
      <t>センエン</t>
    </rPh>
    <phoneticPr fontId="3"/>
  </si>
  <si>
    <t xml:space="preserve">   10,000 ～   49,999千円　</t>
    <rPh sb="20" eb="22">
      <t>センエン</t>
    </rPh>
    <phoneticPr fontId="3"/>
  </si>
  <si>
    <t xml:space="preserve">   50,000 ～   99,999千円　</t>
    <rPh sb="20" eb="22">
      <t>センエン</t>
    </rPh>
    <phoneticPr fontId="3"/>
  </si>
  <si>
    <t>100,000 ～ 499,999千円　</t>
    <rPh sb="17" eb="19">
      <t>センエン</t>
    </rPh>
    <phoneticPr fontId="3"/>
  </si>
  <si>
    <t>500,000千円以上</t>
    <rPh sb="7" eb="9">
      <t>センエン</t>
    </rPh>
    <rPh sb="9" eb="11">
      <t>イジョウ</t>
    </rPh>
    <phoneticPr fontId="3"/>
  </si>
  <si>
    <t>（注１）総工事費とは、請負契約額（消費税相当額を含む。）と無償支給材料評価額（発注機関が施工者に対し工事用の建設資材を無償で支給した場合、その建設</t>
    <phoneticPr fontId="3"/>
  </si>
  <si>
    <t xml:space="preserve">        資材を金額に換算した額）の合計額をいう。</t>
    <rPh sb="8" eb="10">
      <t>シザイ</t>
    </rPh>
    <phoneticPr fontId="3"/>
  </si>
  <si>
    <t>（注２）この表は、(独)勤労者退職金共済機構建設業退職金共済事業本部が作成した「証紙・退職金ポイント購入額計算Excel」を参考に作成している。</t>
    <rPh sb="1" eb="2">
      <t>チュウ</t>
    </rPh>
    <rPh sb="6" eb="7">
      <t>ヒョウ</t>
    </rPh>
    <rPh sb="10" eb="11">
      <t>ドク</t>
    </rPh>
    <rPh sb="12" eb="15">
      <t>キンロウシャ</t>
    </rPh>
    <rPh sb="15" eb="17">
      <t>タイショク</t>
    </rPh>
    <rPh sb="17" eb="18">
      <t>キン</t>
    </rPh>
    <rPh sb="18" eb="20">
      <t>キョウサイ</t>
    </rPh>
    <rPh sb="20" eb="22">
      <t>キコウ</t>
    </rPh>
    <rPh sb="22" eb="25">
      <t>ケンセツギョウ</t>
    </rPh>
    <rPh sb="25" eb="28">
      <t>タイショクキン</t>
    </rPh>
    <rPh sb="28" eb="30">
      <t>キョウサイ</t>
    </rPh>
    <rPh sb="30" eb="32">
      <t>ジギョウ</t>
    </rPh>
    <rPh sb="32" eb="34">
      <t>ホンブ</t>
    </rPh>
    <rPh sb="35" eb="37">
      <t>サクセイ</t>
    </rPh>
    <rPh sb="62" eb="64">
      <t>サンコウ</t>
    </rPh>
    <rPh sb="65" eb="67">
      <t>サクセイ</t>
    </rPh>
    <phoneticPr fontId="3"/>
  </si>
  <si>
    <t>(別添)　　　　　　　　　　　　　共済証紙標準購入額計算表</t>
    <rPh sb="1" eb="3">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</si>
</sst>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31" x14ac:knownFonts="1">
    <font>
      <sz val="11"/>
      <color theme="1"/>
      <name val="游ゴシック"/>
      <family val="2"/>
      <charset val="128"/>
      <scheme val="minor"/>
    </font>
    <font>
      <sz val="11"/>
      <color theme="1"/>
      <name val="游ゴシック"/>
      <family val="2"/>
      <charset val="128"/>
      <scheme val="minor"/>
    </font>
    <font>
      <sz val="14"/>
      <color theme="1"/>
      <name val="ＭＳ 明朝"/>
      <family val="1"/>
      <charset val="128"/>
    </font>
    <font>
      <sz val="6"/>
      <name val="游ゴシック"/>
      <family val="2"/>
      <charset val="128"/>
      <scheme val="minor"/>
    </font>
    <font>
      <sz val="11"/>
      <color theme="1"/>
      <name val="ＭＳ 明朝"/>
      <family val="1"/>
      <charset val="128"/>
    </font>
    <font>
      <sz val="6"/>
      <name val="ＭＳ Ｐゴシック"/>
      <family val="2"/>
      <charset val="128"/>
    </font>
    <font>
      <sz val="18"/>
      <color theme="1"/>
      <name val="ＭＳ 明朝"/>
      <family val="1"/>
      <charset val="128"/>
    </font>
    <font>
      <b/>
      <sz val="14"/>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sz val="11"/>
      <name val="ＭＳ 明朝"/>
      <family val="1"/>
      <charset val="128"/>
    </font>
    <font>
      <sz val="11"/>
      <color rgb="FFFF0000"/>
      <name val="游ゴシック"/>
      <family val="2"/>
      <charset val="128"/>
      <scheme val="minor"/>
    </font>
    <font>
      <sz val="14"/>
      <color theme="1"/>
      <name val="游ゴシック"/>
      <family val="3"/>
      <charset val="128"/>
      <scheme val="minor"/>
    </font>
    <font>
      <sz val="9"/>
      <color theme="1"/>
      <name val="游ゴシック"/>
      <family val="2"/>
      <charset val="128"/>
      <scheme val="minor"/>
    </font>
    <font>
      <b/>
      <sz val="11"/>
      <color rgb="FFFF0000"/>
      <name val="游ゴシック"/>
      <family val="3"/>
      <charset val="128"/>
      <scheme val="minor"/>
    </font>
    <font>
      <b/>
      <sz val="16"/>
      <color theme="1"/>
      <name val="游ゴシック"/>
      <family val="3"/>
      <charset val="128"/>
      <scheme val="minor"/>
    </font>
    <font>
      <b/>
      <sz val="36"/>
      <color theme="1"/>
      <name val="游ゴシック"/>
      <family val="3"/>
      <charset val="128"/>
      <scheme val="minor"/>
    </font>
    <font>
      <b/>
      <sz val="12"/>
      <color theme="1"/>
      <name val="游ゴシック"/>
      <family val="3"/>
      <charset val="128"/>
      <scheme val="minor"/>
    </font>
    <font>
      <sz val="26"/>
      <color rgb="FF00B050"/>
      <name val="游ゴシック"/>
      <family val="2"/>
      <charset val="128"/>
      <scheme val="minor"/>
    </font>
    <font>
      <b/>
      <sz val="18"/>
      <color theme="1"/>
      <name val="游ゴシック"/>
      <family val="3"/>
      <charset val="128"/>
      <scheme val="minor"/>
    </font>
    <font>
      <sz val="12"/>
      <color rgb="FF002060"/>
      <name val="HGP創英角ﾎﾟｯﾌﾟ体"/>
      <family val="3"/>
      <charset val="128"/>
    </font>
    <font>
      <b/>
      <sz val="14"/>
      <color theme="1"/>
      <name val="游ゴシック"/>
      <family val="3"/>
      <charset val="128"/>
      <scheme val="minor"/>
    </font>
    <font>
      <b/>
      <sz val="16"/>
      <color rgb="FFFF0000"/>
      <name val="游ゴシック"/>
      <family val="3"/>
      <charset val="128"/>
      <scheme val="minor"/>
    </font>
    <font>
      <sz val="26"/>
      <color rgb="FFFF0000"/>
      <name val="游ゴシック"/>
      <family val="2"/>
      <charset val="128"/>
      <scheme val="minor"/>
    </font>
    <font>
      <b/>
      <sz val="26"/>
      <color rgb="FF00B050"/>
      <name val="游ゴシック"/>
      <family val="3"/>
      <charset val="128"/>
      <scheme val="minor"/>
    </font>
    <font>
      <b/>
      <sz val="11"/>
      <color theme="1"/>
      <name val="游ゴシック"/>
      <family val="3"/>
      <charset val="128"/>
      <scheme val="minor"/>
    </font>
    <font>
      <b/>
      <sz val="26"/>
      <color rgb="FFFF0000"/>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rgb="FF0070C0"/>
      <name val="游ゴシック"/>
      <family val="2"/>
      <charset val="128"/>
      <scheme val="minor"/>
    </font>
  </fonts>
  <fills count="6">
    <fill>
      <patternFill patternType="none"/>
    </fill>
    <fill>
      <patternFill patternType="gray125"/>
    </fill>
    <fill>
      <patternFill patternType="solid">
        <fgColor rgb="FFDCEFF4"/>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CC"/>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theme="1" tint="0.34998626667073579"/>
      </left>
      <right style="medium">
        <color theme="1"/>
      </right>
      <top style="medium">
        <color theme="1" tint="0.34998626667073579"/>
      </top>
      <bottom style="medium">
        <color theme="1" tint="0.34998626667073579"/>
      </bottom>
      <diagonal/>
    </border>
    <border>
      <left style="medium">
        <color theme="1"/>
      </left>
      <right style="medium">
        <color theme="1"/>
      </right>
      <top style="medium">
        <color theme="1" tint="0.34998626667073579"/>
      </top>
      <bottom style="medium">
        <color theme="1" tint="0.34998626667073579"/>
      </bottom>
      <diagonal/>
    </border>
    <border>
      <left style="medium">
        <color theme="1"/>
      </left>
      <right style="thick">
        <color rgb="FF0033CC"/>
      </right>
      <top style="medium">
        <color theme="1" tint="0.34998626667073579"/>
      </top>
      <bottom style="medium">
        <color theme="1" tint="0.34998626667073579"/>
      </bottom>
      <diagonal/>
    </border>
    <border>
      <left style="thick">
        <color rgb="FF0033CC"/>
      </left>
      <right style="thick">
        <color rgb="FF0033CC"/>
      </right>
      <top style="thick">
        <color rgb="FF0033CC"/>
      </top>
      <bottom style="thick">
        <color rgb="FF0033CC"/>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thick">
        <color rgb="FF0033CC"/>
      </right>
      <top style="medium">
        <color theme="1" tint="0.34998626667073579"/>
      </top>
      <bottom style="medium">
        <color theme="1" tint="0.34998626667073579"/>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thick">
        <color rgb="FF0033CC"/>
      </right>
      <top style="medium">
        <color theme="1" tint="0.34998626667073579"/>
      </top>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cellStyleXfs>
  <cellXfs count="213">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top" textRotation="255"/>
    </xf>
    <xf numFmtId="0" fontId="4" fillId="0" borderId="9" xfId="0" applyFont="1" applyBorder="1" applyAlignment="1">
      <alignment horizontal="center" vertical="center"/>
    </xf>
    <xf numFmtId="0" fontId="8" fillId="0" borderId="1" xfId="0" applyFont="1" applyBorder="1" applyAlignment="1">
      <alignment horizontal="distributed" vertical="center" wrapText="1"/>
    </xf>
    <xf numFmtId="0" fontId="9" fillId="0" borderId="1" xfId="0" applyFont="1" applyBorder="1" applyAlignment="1">
      <alignment vertical="center" wrapText="1"/>
    </xf>
    <xf numFmtId="38" fontId="4" fillId="0" borderId="10" xfId="1" applyFont="1" applyFill="1" applyBorder="1" applyAlignment="1">
      <alignment horizontal="center" vertical="center"/>
    </xf>
    <xf numFmtId="0" fontId="4" fillId="0" borderId="11" xfId="0" applyFont="1" applyBorder="1" applyAlignment="1">
      <alignment horizontal="right" vertical="center"/>
    </xf>
    <xf numFmtId="0" fontId="4" fillId="0" borderId="11" xfId="0" applyFont="1" applyBorder="1" applyAlignment="1">
      <alignment horizontal="center" vertical="center"/>
    </xf>
    <xf numFmtId="0" fontId="4" fillId="0" borderId="0" xfId="0" applyFont="1" applyAlignment="1">
      <alignment horizontal="right" vertical="center"/>
    </xf>
    <xf numFmtId="0" fontId="8" fillId="0" borderId="0" xfId="0" applyFont="1" applyAlignment="1">
      <alignment horizontal="distributed" vertical="center"/>
    </xf>
    <xf numFmtId="0" fontId="4" fillId="0" borderId="10" xfId="0" applyFont="1" applyBorder="1" applyAlignment="1">
      <alignment horizontal="center" vertical="center"/>
    </xf>
    <xf numFmtId="3" fontId="4" fillId="0" borderId="2" xfId="0" applyNumberFormat="1" applyFont="1" applyBorder="1">
      <alignment vertical="center"/>
    </xf>
    <xf numFmtId="0" fontId="4" fillId="0" borderId="2" xfId="0" applyFont="1" applyBorder="1">
      <alignment vertical="center"/>
    </xf>
    <xf numFmtId="3" fontId="4" fillId="0" borderId="0" xfId="0" applyNumberFormat="1" applyFont="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5" xfId="0" applyFont="1" applyBorder="1">
      <alignment vertical="center"/>
    </xf>
    <xf numFmtId="0" fontId="4" fillId="0" borderId="26" xfId="0" applyFont="1" applyBorder="1">
      <alignment vertical="center"/>
    </xf>
    <xf numFmtId="0" fontId="11" fillId="0" borderId="0" xfId="2" applyFont="1">
      <alignment vertical="center"/>
    </xf>
    <xf numFmtId="0" fontId="11" fillId="0" borderId="1" xfId="2" applyFont="1" applyBorder="1" applyAlignment="1">
      <alignment horizontal="center" vertical="center"/>
    </xf>
    <xf numFmtId="0" fontId="11" fillId="0" borderId="5" xfId="2" applyFont="1" applyBorder="1" applyAlignment="1">
      <alignment horizontal="center" vertical="center"/>
    </xf>
    <xf numFmtId="0" fontId="11" fillId="0" borderId="0" xfId="2" applyFont="1" applyAlignment="1">
      <alignment horizontal="center" vertical="center"/>
    </xf>
    <xf numFmtId="0" fontId="11" fillId="0" borderId="1" xfId="2" applyFont="1" applyBorder="1">
      <alignment vertical="center"/>
    </xf>
    <xf numFmtId="0" fontId="11" fillId="0" borderId="6" xfId="2" applyFont="1" applyBorder="1">
      <alignment vertical="center"/>
    </xf>
    <xf numFmtId="0" fontId="11" fillId="0" borderId="7" xfId="2" applyFont="1" applyBorder="1">
      <alignment vertical="center"/>
    </xf>
    <xf numFmtId="0" fontId="11" fillId="0" borderId="8" xfId="2" applyFont="1" applyBorder="1" applyAlignment="1">
      <alignment horizontal="center" vertical="center"/>
    </xf>
    <xf numFmtId="0" fontId="6" fillId="0" borderId="0" xfId="2" applyFont="1" applyAlignment="1">
      <alignment horizontal="center" vertical="center"/>
    </xf>
    <xf numFmtId="0" fontId="7" fillId="0" borderId="0" xfId="2" applyFont="1" applyAlignment="1">
      <alignment horizontal="right" vertical="top" textRotation="255"/>
    </xf>
    <xf numFmtId="0" fontId="11" fillId="0" borderId="9" xfId="2" applyFont="1" applyBorder="1" applyAlignment="1">
      <alignment horizontal="center" vertical="center"/>
    </xf>
    <xf numFmtId="0" fontId="8" fillId="0" borderId="1" xfId="2" applyFont="1" applyBorder="1" applyAlignment="1">
      <alignment horizontal="distributed" vertical="center" wrapText="1"/>
    </xf>
    <xf numFmtId="0" fontId="9" fillId="0" borderId="1" xfId="2" applyFont="1" applyBorder="1" applyAlignment="1">
      <alignment vertical="center" wrapText="1"/>
    </xf>
    <xf numFmtId="38" fontId="11" fillId="0" borderId="10" xfId="3" applyFont="1" applyFill="1" applyBorder="1" applyAlignment="1">
      <alignment horizontal="center" vertical="center"/>
    </xf>
    <xf numFmtId="0" fontId="11" fillId="0" borderId="11" xfId="2" applyFont="1" applyBorder="1" applyAlignment="1">
      <alignment horizontal="right" vertical="center"/>
    </xf>
    <xf numFmtId="0" fontId="11" fillId="0" borderId="11" xfId="2" applyFont="1" applyBorder="1" applyAlignment="1">
      <alignment horizontal="center" vertical="center"/>
    </xf>
    <xf numFmtId="0" fontId="11" fillId="0" borderId="0" xfId="2" applyFont="1" applyAlignment="1">
      <alignment horizontal="right" vertical="center"/>
    </xf>
    <xf numFmtId="0" fontId="8" fillId="0" borderId="0" xfId="2" applyFont="1" applyAlignment="1">
      <alignment horizontal="distributed" vertical="center"/>
    </xf>
    <xf numFmtId="0" fontId="11" fillId="0" borderId="10" xfId="2" applyFont="1" applyBorder="1" applyAlignment="1">
      <alignment horizontal="center" vertical="center"/>
    </xf>
    <xf numFmtId="3" fontId="11" fillId="0" borderId="2" xfId="2" applyNumberFormat="1" applyFont="1" applyBorder="1">
      <alignment vertical="center"/>
    </xf>
    <xf numFmtId="0" fontId="11" fillId="0" borderId="2" xfId="2" applyFont="1" applyBorder="1">
      <alignment vertical="center"/>
    </xf>
    <xf numFmtId="3" fontId="11" fillId="0" borderId="0" xfId="2" applyNumberFormat="1" applyFont="1" applyAlignment="1">
      <alignment horizontal="center" vertical="center"/>
    </xf>
    <xf numFmtId="0" fontId="10" fillId="0" borderId="0" xfId="2">
      <alignment vertical="center"/>
    </xf>
    <xf numFmtId="38" fontId="0" fillId="2" borderId="30" xfId="3" applyFont="1" applyFill="1" applyBorder="1" applyAlignment="1" applyProtection="1">
      <alignment horizontal="center" vertical="center"/>
      <protection locked="0"/>
    </xf>
    <xf numFmtId="38" fontId="19" fillId="2" borderId="30" xfId="3" applyFont="1" applyFill="1" applyBorder="1" applyAlignment="1" applyProtection="1">
      <alignment horizontal="center" vertical="center" shrinkToFit="1"/>
      <protection locked="0"/>
    </xf>
    <xf numFmtId="38" fontId="17" fillId="0" borderId="0" xfId="3" applyFont="1" applyBorder="1" applyAlignment="1">
      <alignment horizontal="right" vertical="center"/>
    </xf>
    <xf numFmtId="38" fontId="24" fillId="2" borderId="30" xfId="3" applyFont="1" applyFill="1" applyBorder="1" applyAlignment="1" applyProtection="1">
      <alignment horizontal="center" vertical="center" shrinkToFit="1"/>
      <protection locked="0"/>
    </xf>
    <xf numFmtId="38" fontId="24" fillId="0" borderId="0" xfId="3" applyFont="1" applyFill="1" applyBorder="1" applyAlignment="1" applyProtection="1">
      <alignment horizontal="center" vertical="center" shrinkToFit="1"/>
      <protection locked="0"/>
    </xf>
    <xf numFmtId="0" fontId="10" fillId="0" borderId="0" xfId="4">
      <alignment vertical="center"/>
    </xf>
    <xf numFmtId="0" fontId="13" fillId="0" borderId="0" xfId="4" applyFont="1">
      <alignment vertical="center"/>
    </xf>
    <xf numFmtId="0" fontId="14" fillId="0" borderId="0" xfId="4" applyFont="1" applyAlignment="1">
      <alignment horizontal="center"/>
    </xf>
    <xf numFmtId="0" fontId="15" fillId="0" borderId="0" xfId="4" applyFont="1">
      <alignment vertical="center"/>
    </xf>
    <xf numFmtId="0" fontId="18" fillId="0" borderId="0" xfId="4" applyFont="1" applyAlignment="1">
      <alignment horizontal="left" vertical="center"/>
    </xf>
    <xf numFmtId="0" fontId="12" fillId="0" borderId="0" xfId="4" applyFont="1">
      <alignment vertical="center"/>
    </xf>
    <xf numFmtId="0" fontId="18" fillId="0" borderId="0" xfId="4" applyFont="1">
      <alignment vertical="center"/>
    </xf>
    <xf numFmtId="0" fontId="20" fillId="0" borderId="0" xfId="4" applyFont="1" applyAlignment="1">
      <alignment horizontal="center" vertical="center"/>
    </xf>
    <xf numFmtId="0" fontId="21" fillId="0" borderId="0" xfId="4" applyFont="1" applyAlignment="1">
      <alignment horizontal="left" vertical="center"/>
    </xf>
    <xf numFmtId="0" fontId="22" fillId="0" borderId="0" xfId="4" applyFont="1">
      <alignment vertical="center"/>
    </xf>
    <xf numFmtId="0" fontId="23" fillId="0" borderId="0" xfId="4" applyFont="1" applyAlignment="1">
      <alignment horizontal="left" vertical="center"/>
    </xf>
    <xf numFmtId="0" fontId="10" fillId="0" borderId="9" xfId="4" applyBorder="1" applyAlignment="1">
      <alignment horizontal="center" vertical="center"/>
    </xf>
    <xf numFmtId="0" fontId="25" fillId="0" borderId="9" xfId="4" applyFont="1" applyBorder="1" applyAlignment="1">
      <alignment horizontal="center" vertical="center"/>
    </xf>
    <xf numFmtId="0" fontId="25" fillId="0" borderId="0" xfId="4" applyFont="1" applyAlignment="1">
      <alignment horizontal="center" vertical="center"/>
    </xf>
    <xf numFmtId="0" fontId="10" fillId="0" borderId="14" xfId="4" applyBorder="1">
      <alignment vertical="center"/>
    </xf>
    <xf numFmtId="0" fontId="10" fillId="0" borderId="16" xfId="4" applyBorder="1">
      <alignment vertical="center"/>
    </xf>
    <xf numFmtId="0" fontId="10" fillId="0" borderId="15" xfId="4" applyBorder="1" applyAlignment="1">
      <alignment horizontal="right" vertical="center"/>
    </xf>
    <xf numFmtId="0" fontId="26" fillId="0" borderId="0" xfId="4" applyFont="1" applyAlignment="1">
      <alignment horizontal="center" vertical="center"/>
    </xf>
    <xf numFmtId="0" fontId="10" fillId="0" borderId="17" xfId="4" applyBorder="1" applyAlignment="1">
      <alignment horizontal="left" vertical="center"/>
    </xf>
    <xf numFmtId="0" fontId="10" fillId="0" borderId="1" xfId="4" applyBorder="1">
      <alignment vertical="center"/>
    </xf>
    <xf numFmtId="0" fontId="10" fillId="0" borderId="18" xfId="4" applyBorder="1">
      <alignment vertical="center"/>
    </xf>
    <xf numFmtId="0" fontId="26" fillId="3" borderId="9" xfId="4" applyFont="1" applyFill="1" applyBorder="1" applyAlignment="1">
      <alignment horizontal="center" vertical="center" shrinkToFit="1"/>
    </xf>
    <xf numFmtId="0" fontId="26" fillId="3" borderId="10" xfId="4" applyFont="1" applyFill="1" applyBorder="1" applyAlignment="1">
      <alignment horizontal="center" vertical="center" shrinkToFit="1"/>
    </xf>
    <xf numFmtId="0" fontId="26" fillId="4" borderId="43" xfId="4" applyFont="1" applyFill="1" applyBorder="1" applyAlignment="1">
      <alignment horizontal="center" vertical="center" shrinkToFit="1"/>
    </xf>
    <xf numFmtId="0" fontId="26" fillId="4" borderId="44" xfId="4" applyFont="1" applyFill="1" applyBorder="1" applyAlignment="1">
      <alignment horizontal="center" vertical="center" shrinkToFit="1"/>
    </xf>
    <xf numFmtId="0" fontId="26" fillId="5" borderId="11" xfId="4" applyFont="1" applyFill="1" applyBorder="1" applyAlignment="1">
      <alignment horizontal="center" vertical="center" shrinkToFit="1"/>
    </xf>
    <xf numFmtId="0" fontId="26" fillId="5" borderId="9" xfId="4" applyFont="1" applyFill="1" applyBorder="1" applyAlignment="1">
      <alignment horizontal="center" vertical="center" shrinkToFit="1"/>
    </xf>
    <xf numFmtId="0" fontId="26" fillId="0" borderId="0" xfId="4" applyFont="1" applyAlignment="1">
      <alignment horizontal="center" vertical="center" shrinkToFit="1"/>
    </xf>
    <xf numFmtId="0" fontId="27" fillId="0" borderId="9" xfId="4" applyFont="1" applyBorder="1">
      <alignment vertical="center"/>
    </xf>
    <xf numFmtId="177" fontId="10" fillId="0" borderId="9" xfId="4" applyNumberFormat="1" applyBorder="1">
      <alignment vertical="center"/>
    </xf>
    <xf numFmtId="177" fontId="10" fillId="0" borderId="10" xfId="4" applyNumberFormat="1" applyBorder="1">
      <alignment vertical="center"/>
    </xf>
    <xf numFmtId="177" fontId="10" fillId="0" borderId="43" xfId="4" applyNumberFormat="1" applyBorder="1">
      <alignment vertical="center"/>
    </xf>
    <xf numFmtId="177" fontId="10" fillId="0" borderId="44" xfId="4" applyNumberFormat="1" applyBorder="1">
      <alignment vertical="center"/>
    </xf>
    <xf numFmtId="177" fontId="10" fillId="0" borderId="11" xfId="4" applyNumberFormat="1" applyBorder="1">
      <alignment vertical="center"/>
    </xf>
    <xf numFmtId="177" fontId="10" fillId="0" borderId="0" xfId="4" applyNumberFormat="1">
      <alignment vertical="center"/>
    </xf>
    <xf numFmtId="0" fontId="28" fillId="0" borderId="0" xfId="4" applyFont="1">
      <alignment vertical="center"/>
    </xf>
    <xf numFmtId="0" fontId="28" fillId="0" borderId="0" xfId="4" applyFont="1" applyAlignment="1">
      <alignment horizontal="left" vertical="center" wrapText="1"/>
    </xf>
    <xf numFmtId="0" fontId="29" fillId="0" borderId="0" xfId="4" applyFont="1">
      <alignment vertical="center"/>
    </xf>
    <xf numFmtId="0" fontId="10" fillId="0" borderId="0" xfId="4" applyAlignment="1">
      <alignment horizontal="left" vertical="center" wrapText="1"/>
    </xf>
    <xf numFmtId="0" fontId="30" fillId="0" borderId="9" xfId="4" applyFont="1" applyBorder="1">
      <alignment vertical="center"/>
    </xf>
    <xf numFmtId="0" fontId="30" fillId="0" borderId="0" xfId="4" applyFont="1">
      <alignment vertical="center"/>
    </xf>
    <xf numFmtId="0" fontId="12" fillId="0" borderId="9" xfId="4" applyFont="1" applyBorder="1">
      <alignment vertical="center"/>
    </xf>
    <xf numFmtId="0" fontId="11" fillId="0" borderId="1" xfId="2" applyFont="1" applyBorder="1" applyAlignment="1">
      <alignment horizontal="distributed" vertical="center"/>
    </xf>
    <xf numFmtId="0" fontId="11" fillId="0" borderId="1" xfId="2" applyFont="1" applyBorder="1" applyAlignment="1">
      <alignment horizontal="center" vertical="center"/>
    </xf>
    <xf numFmtId="0" fontId="11" fillId="0" borderId="2" xfId="2" applyFont="1" applyBorder="1" applyAlignment="1">
      <alignment horizontal="distributed" vertical="center"/>
    </xf>
    <xf numFmtId="0" fontId="11" fillId="0" borderId="1" xfId="2" applyFont="1" applyBorder="1" applyAlignment="1">
      <alignment horizontal="left" vertical="center"/>
    </xf>
    <xf numFmtId="0" fontId="11" fillId="0" borderId="3" xfId="2" applyFont="1" applyBorder="1" applyAlignment="1">
      <alignment horizontal="distributed" vertical="center"/>
    </xf>
    <xf numFmtId="0" fontId="11" fillId="0" borderId="4" xfId="2" applyFont="1" applyBorder="1" applyAlignment="1">
      <alignment horizontal="distributed" vertical="center"/>
    </xf>
    <xf numFmtId="176" fontId="11" fillId="0" borderId="4" xfId="2" applyNumberFormat="1" applyFont="1" applyBorder="1" applyAlignment="1">
      <alignment horizontal="center" vertical="center"/>
    </xf>
    <xf numFmtId="176" fontId="11" fillId="0" borderId="5" xfId="2" applyNumberFormat="1" applyFont="1" applyBorder="1" applyAlignment="1">
      <alignment horizontal="center" vertical="center"/>
    </xf>
    <xf numFmtId="0" fontId="11" fillId="0" borderId="3" xfId="2" applyFont="1" applyBorder="1" applyAlignment="1">
      <alignment horizontal="left" vertical="center"/>
    </xf>
    <xf numFmtId="0" fontId="11" fillId="0" borderId="4" xfId="2" applyFont="1" applyBorder="1" applyAlignment="1">
      <alignment horizontal="left" vertical="center"/>
    </xf>
    <xf numFmtId="38" fontId="11" fillId="0" borderId="4" xfId="3" applyFont="1" applyFill="1" applyBorder="1" applyAlignment="1">
      <alignment horizontal="center" vertical="center"/>
    </xf>
    <xf numFmtId="0" fontId="8" fillId="0" borderId="1" xfId="2" applyFont="1" applyBorder="1" applyAlignment="1">
      <alignment horizontal="distributed" vertical="center"/>
    </xf>
    <xf numFmtId="0" fontId="11" fillId="0" borderId="0" xfId="2" applyFont="1" applyAlignment="1">
      <alignment horizontal="left" vertical="center"/>
    </xf>
    <xf numFmtId="0" fontId="11" fillId="0" borderId="7" xfId="2" applyFont="1" applyBorder="1" applyAlignment="1">
      <alignment horizontal="left" vertical="center"/>
    </xf>
    <xf numFmtId="0" fontId="11" fillId="0" borderId="8" xfId="2" applyFont="1" applyBorder="1" applyAlignment="1">
      <alignment horizontal="left" vertical="center"/>
    </xf>
    <xf numFmtId="0" fontId="11" fillId="0" borderId="6" xfId="2" applyFont="1" applyBorder="1" applyAlignment="1">
      <alignment horizontal="left" vertical="center" shrinkToFit="1"/>
    </xf>
    <xf numFmtId="0" fontId="11" fillId="0" borderId="7" xfId="2" applyFont="1" applyBorder="1" applyAlignment="1">
      <alignment horizontal="left" vertical="center" shrinkToFit="1"/>
    </xf>
    <xf numFmtId="176" fontId="11" fillId="0" borderId="7" xfId="2" applyNumberFormat="1" applyFont="1" applyBorder="1" applyAlignment="1">
      <alignment horizontal="left" vertical="center"/>
    </xf>
    <xf numFmtId="176" fontId="11" fillId="0" borderId="8" xfId="2" applyNumberFormat="1" applyFont="1" applyBorder="1" applyAlignment="1">
      <alignment horizontal="left" vertical="center"/>
    </xf>
    <xf numFmtId="38" fontId="11" fillId="0" borderId="7" xfId="3" applyFont="1" applyFill="1" applyBorder="1" applyAlignment="1">
      <alignment horizontal="right" vertical="center"/>
    </xf>
    <xf numFmtId="0" fontId="6" fillId="0" borderId="0" xfId="2" applyFont="1" applyAlignment="1">
      <alignment horizontal="center" vertical="center"/>
    </xf>
    <xf numFmtId="38" fontId="11" fillId="0" borderId="10" xfId="3" applyFont="1" applyFill="1" applyBorder="1" applyAlignment="1">
      <alignment horizontal="center" vertical="center"/>
    </xf>
    <xf numFmtId="38" fontId="11" fillId="0" borderId="2" xfId="3" applyFont="1" applyFill="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1" fillId="0" borderId="0" xfId="2" applyFont="1" applyAlignment="1">
      <alignment vertical="center" shrinkToFit="1"/>
    </xf>
    <xf numFmtId="0" fontId="4" fillId="0" borderId="0" xfId="2" applyFont="1" applyAlignment="1">
      <alignment vertical="center" shrinkToFit="1"/>
    </xf>
    <xf numFmtId="38" fontId="11" fillId="0" borderId="14" xfId="3" applyFont="1" applyFill="1" applyBorder="1" applyAlignment="1">
      <alignment horizontal="center" vertical="center"/>
    </xf>
    <xf numFmtId="38" fontId="11" fillId="0" borderId="12" xfId="3" applyFont="1" applyFill="1" applyBorder="1" applyAlignment="1">
      <alignment horizontal="center" vertical="center"/>
    </xf>
    <xf numFmtId="38" fontId="11" fillId="0" borderId="17" xfId="3" applyFont="1" applyFill="1" applyBorder="1" applyAlignment="1">
      <alignment horizontal="center" vertical="center"/>
    </xf>
    <xf numFmtId="0" fontId="11" fillId="0" borderId="15" xfId="2" applyFont="1" applyBorder="1" applyAlignment="1">
      <alignment horizontal="center" vertical="center"/>
    </xf>
    <xf numFmtId="0" fontId="11" fillId="0" borderId="18" xfId="2" applyFont="1" applyBorder="1" applyAlignment="1">
      <alignment horizontal="center" vertical="center"/>
    </xf>
    <xf numFmtId="0" fontId="11" fillId="0" borderId="0" xfId="2" applyFont="1" applyAlignment="1">
      <alignment horizontal="center" vertical="center"/>
    </xf>
    <xf numFmtId="38" fontId="11" fillId="0" borderId="16" xfId="3" applyFont="1" applyFill="1" applyBorder="1" applyAlignment="1">
      <alignment horizontal="center" vertical="center"/>
    </xf>
    <xf numFmtId="38" fontId="11" fillId="0" borderId="0" xfId="3" applyFont="1" applyFill="1" applyBorder="1" applyAlignment="1">
      <alignment horizontal="center" vertical="center"/>
    </xf>
    <xf numFmtId="38" fontId="11" fillId="0" borderId="1" xfId="3" applyFont="1" applyFill="1" applyBorder="1" applyAlignment="1">
      <alignment horizontal="center" vertical="center"/>
    </xf>
    <xf numFmtId="0" fontId="11" fillId="0" borderId="10" xfId="2" applyFont="1" applyBorder="1" applyAlignment="1">
      <alignment horizontal="center" vertical="center"/>
    </xf>
    <xf numFmtId="0" fontId="11" fillId="0" borderId="2" xfId="2" applyFont="1" applyBorder="1" applyAlignment="1">
      <alignment horizontal="center" vertical="center"/>
    </xf>
    <xf numFmtId="0" fontId="11" fillId="0" borderId="11" xfId="2"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distributed" vertical="center"/>
    </xf>
    <xf numFmtId="0" fontId="4" fillId="0" borderId="1" xfId="0" applyFont="1" applyBorder="1">
      <alignment vertical="center"/>
    </xf>
    <xf numFmtId="0" fontId="4" fillId="0" borderId="2" xfId="0" applyFont="1" applyBorder="1" applyAlignment="1">
      <alignment horizontal="distributed" vertical="center"/>
    </xf>
    <xf numFmtId="0" fontId="4" fillId="0" borderId="1" xfId="0" applyFont="1" applyBorder="1" applyAlignment="1">
      <alignment horizontal="left"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38" fontId="4" fillId="0" borderId="4" xfId="1" applyFont="1" applyFill="1" applyBorder="1" applyAlignment="1">
      <alignment horizontal="center" vertical="center"/>
    </xf>
    <xf numFmtId="0" fontId="4"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176" fontId="4" fillId="0" borderId="7" xfId="0" applyNumberFormat="1" applyFont="1" applyBorder="1" applyAlignment="1">
      <alignment horizontal="left" vertical="center"/>
    </xf>
    <xf numFmtId="176" fontId="4" fillId="0" borderId="8" xfId="0" applyNumberFormat="1" applyFont="1" applyBorder="1" applyAlignment="1">
      <alignment horizontal="left" vertical="center"/>
    </xf>
    <xf numFmtId="38" fontId="4" fillId="0" borderId="7" xfId="1" applyFont="1" applyFill="1" applyBorder="1" applyAlignment="1">
      <alignment horizontal="right" vertical="center"/>
    </xf>
    <xf numFmtId="0" fontId="8" fillId="0" borderId="1" xfId="0" applyFont="1" applyBorder="1" applyAlignment="1">
      <alignment horizontal="distributed" vertical="center"/>
    </xf>
    <xf numFmtId="38" fontId="4" fillId="0" borderId="10" xfId="1" applyFont="1" applyFill="1" applyBorder="1" applyAlignment="1">
      <alignment horizontal="center" vertical="center"/>
    </xf>
    <xf numFmtId="38" fontId="4" fillId="0" borderId="2" xfId="1"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4" xfId="0" applyFont="1" applyBorder="1" applyAlignment="1">
      <alignment vertical="center" shrinkToFit="1"/>
    </xf>
    <xf numFmtId="0" fontId="4" fillId="0" borderId="25" xfId="0" applyFont="1" applyBorder="1" applyAlignment="1">
      <alignment vertical="center" shrinkToFit="1"/>
    </xf>
    <xf numFmtId="38" fontId="4" fillId="0" borderId="14" xfId="1" applyFont="1" applyFill="1" applyBorder="1" applyAlignment="1">
      <alignment horizontal="center" vertical="center"/>
    </xf>
    <xf numFmtId="38" fontId="4" fillId="0" borderId="16" xfId="1" applyFont="1" applyFill="1" applyBorder="1" applyAlignment="1">
      <alignment horizontal="center" vertical="center"/>
    </xf>
    <xf numFmtId="38" fontId="4" fillId="0" borderId="12"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17" xfId="1" applyFont="1" applyFill="1" applyBorder="1" applyAlignment="1">
      <alignment horizontal="center" vertical="center"/>
    </xf>
    <xf numFmtId="38" fontId="4" fillId="0" borderId="1" xfId="1" applyFont="1" applyFill="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22" xfId="0" applyFont="1" applyBorder="1" applyAlignment="1">
      <alignment vertical="center" shrinkToFit="1"/>
    </xf>
    <xf numFmtId="0" fontId="4" fillId="0" borderId="0" xfId="0" applyFont="1" applyAlignment="1">
      <alignment vertical="center" shrinkToFit="1"/>
    </xf>
    <xf numFmtId="0" fontId="4" fillId="0" borderId="0" xfId="0" applyFont="1" applyAlignment="1">
      <alignment horizontal="center" vertical="center"/>
    </xf>
    <xf numFmtId="0" fontId="2" fillId="0" borderId="0" xfId="0" applyFont="1">
      <alignment vertical="center"/>
    </xf>
    <xf numFmtId="0" fontId="4" fillId="0" borderId="2" xfId="0" applyFont="1" applyBorder="1" applyAlignment="1">
      <alignment horizontal="left" vertical="center"/>
    </xf>
    <xf numFmtId="0" fontId="4" fillId="0" borderId="11" xfId="0" applyFont="1" applyBorder="1" applyAlignment="1">
      <alignment horizontal="left" vertical="center"/>
    </xf>
    <xf numFmtId="0" fontId="28" fillId="0" borderId="0" xfId="4" applyFont="1" applyAlignment="1">
      <alignment horizontal="left" vertical="center" wrapText="1"/>
    </xf>
    <xf numFmtId="0" fontId="10" fillId="0" borderId="0" xfId="4" applyAlignment="1">
      <alignment horizontal="left" vertical="center" wrapText="1"/>
    </xf>
    <xf numFmtId="0" fontId="26" fillId="5" borderId="42" xfId="4" applyFont="1" applyFill="1" applyBorder="1" applyAlignment="1">
      <alignment horizontal="center" vertical="center"/>
    </xf>
    <xf numFmtId="0" fontId="26" fillId="5" borderId="11" xfId="4" applyFont="1" applyFill="1" applyBorder="1" applyAlignment="1">
      <alignment horizontal="center" vertical="center"/>
    </xf>
    <xf numFmtId="0" fontId="10" fillId="0" borderId="10" xfId="4" applyBorder="1" applyAlignment="1">
      <alignment horizontal="right" vertical="center"/>
    </xf>
    <xf numFmtId="0" fontId="10" fillId="0" borderId="2" xfId="4" applyBorder="1" applyAlignment="1">
      <alignment horizontal="right" vertical="center"/>
    </xf>
    <xf numFmtId="0" fontId="10" fillId="0" borderId="11" xfId="4" applyBorder="1" applyAlignment="1">
      <alignment horizontal="right" vertical="center"/>
    </xf>
    <xf numFmtId="0" fontId="10" fillId="0" borderId="10" xfId="4" applyBorder="1" applyAlignment="1">
      <alignment horizontal="center" vertical="center"/>
    </xf>
    <xf numFmtId="0" fontId="10" fillId="0" borderId="2" xfId="4" applyBorder="1" applyAlignment="1">
      <alignment horizontal="center" vertical="center"/>
    </xf>
    <xf numFmtId="0" fontId="10" fillId="0" borderId="11" xfId="4" applyBorder="1" applyAlignment="1">
      <alignment horizontal="center" vertical="center"/>
    </xf>
    <xf numFmtId="0" fontId="26" fillId="4" borderId="42" xfId="4" applyFont="1" applyFill="1" applyBorder="1" applyAlignment="1">
      <alignment horizontal="center" vertical="center"/>
    </xf>
    <xf numFmtId="0" fontId="26" fillId="4" borderId="41" xfId="4" applyFont="1" applyFill="1" applyBorder="1" applyAlignment="1">
      <alignment horizontal="center" vertical="center"/>
    </xf>
    <xf numFmtId="0" fontId="16" fillId="0" borderId="34" xfId="4" applyFont="1" applyBorder="1" applyAlignment="1">
      <alignment horizontal="left" vertical="distributed"/>
    </xf>
    <xf numFmtId="0" fontId="16" fillId="0" borderId="35" xfId="4" applyFont="1" applyBorder="1" applyAlignment="1">
      <alignment horizontal="left" vertical="distributed"/>
    </xf>
    <xf numFmtId="0" fontId="16" fillId="0" borderId="36" xfId="4" applyFont="1" applyBorder="1" applyAlignment="1">
      <alignment horizontal="left" vertical="distributed"/>
    </xf>
    <xf numFmtId="0" fontId="16" fillId="0" borderId="31" xfId="4" applyFont="1" applyBorder="1" applyAlignment="1">
      <alignment horizontal="center" vertical="center" shrinkToFit="1"/>
    </xf>
    <xf numFmtId="38" fontId="17" fillId="0" borderId="31" xfId="3" applyFont="1" applyBorder="1" applyAlignment="1">
      <alignment horizontal="right" vertical="center"/>
    </xf>
    <xf numFmtId="0" fontId="16" fillId="0" borderId="27" xfId="4" applyFont="1" applyBorder="1" applyAlignment="1">
      <alignment horizontal="left" vertical="distributed"/>
    </xf>
    <xf numFmtId="0" fontId="16" fillId="0" borderId="28" xfId="4" applyFont="1" applyBorder="1" applyAlignment="1">
      <alignment horizontal="left" vertical="distributed"/>
    </xf>
    <xf numFmtId="0" fontId="16" fillId="0" borderId="29" xfId="4" applyFont="1" applyBorder="1" applyAlignment="1">
      <alignment horizontal="left" vertical="distributed"/>
    </xf>
    <xf numFmtId="0" fontId="23" fillId="0" borderId="37" xfId="4" applyFont="1" applyBorder="1" applyAlignment="1">
      <alignment horizontal="left" vertical="center"/>
    </xf>
    <xf numFmtId="0" fontId="23" fillId="0" borderId="38" xfId="4" applyFont="1" applyBorder="1" applyAlignment="1">
      <alignment horizontal="left" vertical="center"/>
    </xf>
    <xf numFmtId="0" fontId="23" fillId="0" borderId="39" xfId="4" applyFont="1" applyBorder="1" applyAlignment="1">
      <alignment horizontal="left" vertical="center"/>
    </xf>
    <xf numFmtId="0" fontId="15" fillId="0" borderId="9" xfId="4" applyFont="1" applyBorder="1" applyAlignment="1">
      <alignment horizontal="center" vertical="center" textRotation="255"/>
    </xf>
    <xf numFmtId="0" fontId="10" fillId="0" borderId="40" xfId="4" applyBorder="1" applyAlignment="1">
      <alignment horizontal="center" vertical="center"/>
    </xf>
    <xf numFmtId="0" fontId="26" fillId="3" borderId="10" xfId="4" applyFont="1" applyFill="1" applyBorder="1" applyAlignment="1">
      <alignment horizontal="center" vertical="center"/>
    </xf>
    <xf numFmtId="0" fontId="26" fillId="3" borderId="2" xfId="4" applyFont="1" applyFill="1" applyBorder="1" applyAlignment="1">
      <alignment horizontal="center" vertical="center"/>
    </xf>
    <xf numFmtId="0" fontId="26" fillId="3" borderId="41" xfId="4" applyFont="1" applyFill="1" applyBorder="1" applyAlignment="1">
      <alignment horizontal="center" vertical="center"/>
    </xf>
    <xf numFmtId="0" fontId="13" fillId="0" borderId="0" xfId="4" applyFont="1" applyAlignment="1">
      <alignment horizontal="left" vertical="center"/>
    </xf>
    <xf numFmtId="38" fontId="17" fillId="0" borderId="32" xfId="3" applyFont="1" applyBorder="1" applyAlignment="1">
      <alignment horizontal="right" vertical="center" shrinkToFit="1"/>
    </xf>
    <xf numFmtId="38" fontId="17" fillId="0" borderId="33" xfId="3" applyFont="1" applyBorder="1" applyAlignment="1">
      <alignment horizontal="right" vertical="center" shrinkToFit="1"/>
    </xf>
  </cellXfs>
  <cellStyles count="5">
    <cellStyle name="桁区切り" xfId="1" builtinId="6"/>
    <cellStyle name="桁区切り 2" xfId="3" xr:uid="{90D1A121-4D66-485C-86AB-9D74E7F33819}"/>
    <cellStyle name="標準" xfId="0" builtinId="0"/>
    <cellStyle name="標準 2" xfId="2" xr:uid="{49E4DB4F-5C68-4D50-A202-0AA80BB72E8A}"/>
    <cellStyle name="標準 2 2" xfId="4" xr:uid="{E7587545-2F8A-4029-AE8B-29AC098FFFF5}"/>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18</xdr:col>
      <xdr:colOff>108857</xdr:colOff>
      <xdr:row>21</xdr:row>
      <xdr:rowOff>4721678</xdr:rowOff>
    </xdr:to>
    <xdr:pic>
      <xdr:nvPicPr>
        <xdr:cNvPr id="2" name="図 1" descr="C:\Users\0965ta-j\Pictures\Screenshots\スクリーンショット (25).png">
          <a:extLst>
            <a:ext uri="{FF2B5EF4-FFF2-40B4-BE49-F238E27FC236}">
              <a16:creationId xmlns:a16="http://schemas.microsoft.com/office/drawing/2014/main" id="{4082AA8A-43C9-47F8-98CA-538CA031B4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381375"/>
          <a:ext cx="7014482" cy="47216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296409</xdr:colOff>
      <xdr:row>20</xdr:row>
      <xdr:rowOff>11206</xdr:rowOff>
    </xdr:from>
    <xdr:to>
      <xdr:col>17</xdr:col>
      <xdr:colOff>201702</xdr:colOff>
      <xdr:row>22</xdr:row>
      <xdr:rowOff>56031</xdr:rowOff>
    </xdr:to>
    <xdr:pic>
      <xdr:nvPicPr>
        <xdr:cNvPr id="2" name="図 1" descr="C:\Users\0965ta-j\Pictures\Screenshots\スクリーンショット (25).png">
          <a:extLst>
            <a:ext uri="{FF2B5EF4-FFF2-40B4-BE49-F238E27FC236}">
              <a16:creationId xmlns:a16="http://schemas.microsoft.com/office/drawing/2014/main" id="{213866D9-B0E4-4E59-A960-682279D361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109" y="3583081"/>
          <a:ext cx="6296568" cy="3740525"/>
        </a:xfrm>
        <a:prstGeom prst="rect">
          <a:avLst/>
        </a:prstGeom>
        <a:noFill/>
        <a:ln>
          <a:noFill/>
        </a:ln>
      </xdr:spPr>
    </xdr:pic>
    <xdr:clientData/>
  </xdr:twoCellAnchor>
  <xdr:twoCellAnchor>
    <xdr:from>
      <xdr:col>3</xdr:col>
      <xdr:colOff>571501</xdr:colOff>
      <xdr:row>24</xdr:row>
      <xdr:rowOff>49865</xdr:rowOff>
    </xdr:from>
    <xdr:to>
      <xdr:col>8</xdr:col>
      <xdr:colOff>291354</xdr:colOff>
      <xdr:row>25</xdr:row>
      <xdr:rowOff>123264</xdr:rowOff>
    </xdr:to>
    <xdr:sp macro="" textlink="">
      <xdr:nvSpPr>
        <xdr:cNvPr id="3" name="吹き出し: 四角形 2">
          <a:extLst>
            <a:ext uri="{FF2B5EF4-FFF2-40B4-BE49-F238E27FC236}">
              <a16:creationId xmlns:a16="http://schemas.microsoft.com/office/drawing/2014/main" id="{D90D1BE9-9765-4604-AB6A-BD15EC5A7272}"/>
            </a:ext>
          </a:extLst>
        </xdr:cNvPr>
        <xdr:cNvSpPr/>
      </xdr:nvSpPr>
      <xdr:spPr>
        <a:xfrm>
          <a:off x="1219201" y="7707965"/>
          <a:ext cx="2653553" cy="244849"/>
        </a:xfrm>
        <a:prstGeom prst="wedgeRectCallout">
          <a:avLst>
            <a:gd name="adj1" fmla="val -68055"/>
            <a:gd name="adj2" fmla="val 98398"/>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必ずチェック「レ」を入れてください。</a:t>
          </a:r>
        </a:p>
      </xdr:txBody>
    </xdr:sp>
    <xdr:clientData/>
  </xdr:twoCellAnchor>
  <xdr:twoCellAnchor>
    <xdr:from>
      <xdr:col>9</xdr:col>
      <xdr:colOff>100853</xdr:colOff>
      <xdr:row>23</xdr:row>
      <xdr:rowOff>134470</xdr:rowOff>
    </xdr:from>
    <xdr:to>
      <xdr:col>15</xdr:col>
      <xdr:colOff>257736</xdr:colOff>
      <xdr:row>26</xdr:row>
      <xdr:rowOff>156882</xdr:rowOff>
    </xdr:to>
    <xdr:sp macro="" textlink="">
      <xdr:nvSpPr>
        <xdr:cNvPr id="4" name="吹き出し: 四角形 3">
          <a:extLst>
            <a:ext uri="{FF2B5EF4-FFF2-40B4-BE49-F238E27FC236}">
              <a16:creationId xmlns:a16="http://schemas.microsoft.com/office/drawing/2014/main" id="{5A02884D-E802-43D7-9657-B287E96C627D}"/>
            </a:ext>
          </a:extLst>
        </xdr:cNvPr>
        <xdr:cNvSpPr/>
      </xdr:nvSpPr>
      <xdr:spPr>
        <a:xfrm>
          <a:off x="4187078" y="7621120"/>
          <a:ext cx="2414308" cy="536762"/>
        </a:xfrm>
        <a:prstGeom prst="wedgeRectCallout">
          <a:avLst>
            <a:gd name="adj1" fmla="val -97555"/>
            <a:gd name="adj2" fmla="val 100237"/>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工事に従事する建退共対象労働者の就労日数の和を記入してください。</a:t>
          </a:r>
        </a:p>
      </xdr:txBody>
    </xdr:sp>
    <xdr:clientData/>
  </xdr:twoCellAnchor>
  <xdr:twoCellAnchor>
    <xdr:from>
      <xdr:col>4</xdr:col>
      <xdr:colOff>6724</xdr:colOff>
      <xdr:row>44</xdr:row>
      <xdr:rowOff>163608</xdr:rowOff>
    </xdr:from>
    <xdr:to>
      <xdr:col>15</xdr:col>
      <xdr:colOff>112059</xdr:colOff>
      <xdr:row>46</xdr:row>
      <xdr:rowOff>112060</xdr:rowOff>
    </xdr:to>
    <xdr:sp macro="" textlink="">
      <xdr:nvSpPr>
        <xdr:cNvPr id="5" name="吹き出し: 四角形 4">
          <a:extLst>
            <a:ext uri="{FF2B5EF4-FFF2-40B4-BE49-F238E27FC236}">
              <a16:creationId xmlns:a16="http://schemas.microsoft.com/office/drawing/2014/main" id="{D266112D-9D70-4A87-AB32-4D7F42710AE9}"/>
            </a:ext>
          </a:extLst>
        </xdr:cNvPr>
        <xdr:cNvSpPr/>
      </xdr:nvSpPr>
      <xdr:spPr>
        <a:xfrm>
          <a:off x="1340224" y="11136408"/>
          <a:ext cx="5115485" cy="291352"/>
        </a:xfrm>
        <a:prstGeom prst="wedgeRectCallout">
          <a:avLst>
            <a:gd name="adj1" fmla="val -22507"/>
            <a:gd name="adj2" fmla="val -79755"/>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この枠内は建設キャリアアップシステム対象工事の場合に記入してください。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5</xdr:col>
      <xdr:colOff>1010770</xdr:colOff>
      <xdr:row>6</xdr:row>
      <xdr:rowOff>159126</xdr:rowOff>
    </xdr:from>
    <xdr:to>
      <xdr:col>17</xdr:col>
      <xdr:colOff>224118</xdr:colOff>
      <xdr:row>8</xdr:row>
      <xdr:rowOff>107578</xdr:rowOff>
    </xdr:to>
    <xdr:sp macro="" textlink="">
      <xdr:nvSpPr>
        <xdr:cNvPr id="6" name="吹き出し: 四角形 5">
          <a:extLst>
            <a:ext uri="{FF2B5EF4-FFF2-40B4-BE49-F238E27FC236}">
              <a16:creationId xmlns:a16="http://schemas.microsoft.com/office/drawing/2014/main" id="{1773C72A-36DB-4130-B2F3-D5C83666A751}"/>
            </a:ext>
          </a:extLst>
        </xdr:cNvPr>
        <xdr:cNvSpPr/>
      </xdr:nvSpPr>
      <xdr:spPr>
        <a:xfrm>
          <a:off x="2925295" y="1235451"/>
          <a:ext cx="4337798" cy="291352"/>
        </a:xfrm>
        <a:prstGeom prst="wedgeRectCallout">
          <a:avLst>
            <a:gd name="adj1" fmla="val -34111"/>
            <a:gd name="adj2" fmla="val -87629"/>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10</xdr:col>
      <xdr:colOff>266701</xdr:colOff>
      <xdr:row>11</xdr:row>
      <xdr:rowOff>56028</xdr:rowOff>
    </xdr:from>
    <xdr:to>
      <xdr:col>17</xdr:col>
      <xdr:colOff>302560</xdr:colOff>
      <xdr:row>14</xdr:row>
      <xdr:rowOff>58270</xdr:rowOff>
    </xdr:to>
    <xdr:sp macro="" textlink="">
      <xdr:nvSpPr>
        <xdr:cNvPr id="7" name="吹き出し: 四角形 6">
          <a:extLst>
            <a:ext uri="{FF2B5EF4-FFF2-40B4-BE49-F238E27FC236}">
              <a16:creationId xmlns:a16="http://schemas.microsoft.com/office/drawing/2014/main" id="{C9694EDB-0A24-4079-AA3F-614EF4CEBC14}"/>
            </a:ext>
          </a:extLst>
        </xdr:cNvPr>
        <xdr:cNvSpPr/>
      </xdr:nvSpPr>
      <xdr:spPr>
        <a:xfrm>
          <a:off x="4752976" y="1989603"/>
          <a:ext cx="2588559" cy="516592"/>
        </a:xfrm>
        <a:prstGeom prst="wedgeRectCallout">
          <a:avLst>
            <a:gd name="adj1" fmla="val -34364"/>
            <a:gd name="adj2" fmla="val 67936"/>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14</xdr:col>
      <xdr:colOff>327772</xdr:colOff>
      <xdr:row>41</xdr:row>
      <xdr:rowOff>1</xdr:rowOff>
    </xdr:from>
    <xdr:to>
      <xdr:col>14</xdr:col>
      <xdr:colOff>484654</xdr:colOff>
      <xdr:row>41</xdr:row>
      <xdr:rowOff>156883</xdr:rowOff>
    </xdr:to>
    <xdr:sp macro="" textlink="">
      <xdr:nvSpPr>
        <xdr:cNvPr id="8" name="楕円 7">
          <a:extLst>
            <a:ext uri="{FF2B5EF4-FFF2-40B4-BE49-F238E27FC236}">
              <a16:creationId xmlns:a16="http://schemas.microsoft.com/office/drawing/2014/main" id="{7E2D48FD-F776-448F-8044-6F18B2F62ECD}"/>
            </a:ext>
          </a:extLst>
        </xdr:cNvPr>
        <xdr:cNvSpPr/>
      </xdr:nvSpPr>
      <xdr:spPr>
        <a:xfrm>
          <a:off x="6080872" y="10458451"/>
          <a:ext cx="156882" cy="15688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324969</xdr:colOff>
      <xdr:row>42</xdr:row>
      <xdr:rowOff>6724</xdr:rowOff>
    </xdr:from>
    <xdr:to>
      <xdr:col>14</xdr:col>
      <xdr:colOff>481851</xdr:colOff>
      <xdr:row>42</xdr:row>
      <xdr:rowOff>163606</xdr:rowOff>
    </xdr:to>
    <xdr:sp macro="" textlink="">
      <xdr:nvSpPr>
        <xdr:cNvPr id="9" name="楕円 8">
          <a:extLst>
            <a:ext uri="{FF2B5EF4-FFF2-40B4-BE49-F238E27FC236}">
              <a16:creationId xmlns:a16="http://schemas.microsoft.com/office/drawing/2014/main" id="{D1BEDBE3-C948-4CD1-A3FF-7B5B2256F241}"/>
            </a:ext>
          </a:extLst>
        </xdr:cNvPr>
        <xdr:cNvSpPr/>
      </xdr:nvSpPr>
      <xdr:spPr>
        <a:xfrm>
          <a:off x="6078069" y="10636624"/>
          <a:ext cx="156882" cy="15688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331691</xdr:colOff>
      <xdr:row>43</xdr:row>
      <xdr:rowOff>13448</xdr:rowOff>
    </xdr:from>
    <xdr:to>
      <xdr:col>14</xdr:col>
      <xdr:colOff>488573</xdr:colOff>
      <xdr:row>44</xdr:row>
      <xdr:rowOff>2242</xdr:rowOff>
    </xdr:to>
    <xdr:sp macro="" textlink="">
      <xdr:nvSpPr>
        <xdr:cNvPr id="10" name="楕円 9">
          <a:extLst>
            <a:ext uri="{FF2B5EF4-FFF2-40B4-BE49-F238E27FC236}">
              <a16:creationId xmlns:a16="http://schemas.microsoft.com/office/drawing/2014/main" id="{7EF09CE1-B52E-43CD-92F2-561102BF731B}"/>
            </a:ext>
          </a:extLst>
        </xdr:cNvPr>
        <xdr:cNvSpPr/>
      </xdr:nvSpPr>
      <xdr:spPr>
        <a:xfrm>
          <a:off x="6084791" y="10814798"/>
          <a:ext cx="156882" cy="16024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296409</xdr:colOff>
      <xdr:row>20</xdr:row>
      <xdr:rowOff>11206</xdr:rowOff>
    </xdr:from>
    <xdr:to>
      <xdr:col>17</xdr:col>
      <xdr:colOff>201702</xdr:colOff>
      <xdr:row>22</xdr:row>
      <xdr:rowOff>56031</xdr:rowOff>
    </xdr:to>
    <xdr:pic>
      <xdr:nvPicPr>
        <xdr:cNvPr id="2" name="図 1" descr="C:\Users\0965ta-j\Pictures\Screenshots\スクリーンショット (25).png">
          <a:extLst>
            <a:ext uri="{FF2B5EF4-FFF2-40B4-BE49-F238E27FC236}">
              <a16:creationId xmlns:a16="http://schemas.microsoft.com/office/drawing/2014/main" id="{157D99A7-B23C-42FC-BDEC-6F221D580D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109" y="3583081"/>
          <a:ext cx="6296568" cy="3740525"/>
        </a:xfrm>
        <a:prstGeom prst="rect">
          <a:avLst/>
        </a:prstGeom>
        <a:noFill/>
        <a:ln>
          <a:noFill/>
        </a:ln>
      </xdr:spPr>
    </xdr:pic>
    <xdr:clientData/>
  </xdr:twoCellAnchor>
  <xdr:twoCellAnchor>
    <xdr:from>
      <xdr:col>3</xdr:col>
      <xdr:colOff>526677</xdr:colOff>
      <xdr:row>27</xdr:row>
      <xdr:rowOff>89647</xdr:rowOff>
    </xdr:from>
    <xdr:to>
      <xdr:col>8</xdr:col>
      <xdr:colOff>246530</xdr:colOff>
      <xdr:row>29</xdr:row>
      <xdr:rowOff>67235</xdr:rowOff>
    </xdr:to>
    <xdr:sp macro="" textlink="">
      <xdr:nvSpPr>
        <xdr:cNvPr id="3" name="吹き出し: 四角形 2">
          <a:extLst>
            <a:ext uri="{FF2B5EF4-FFF2-40B4-BE49-F238E27FC236}">
              <a16:creationId xmlns:a16="http://schemas.microsoft.com/office/drawing/2014/main" id="{3C034764-7187-460A-A844-B4200172860D}"/>
            </a:ext>
          </a:extLst>
        </xdr:cNvPr>
        <xdr:cNvSpPr/>
      </xdr:nvSpPr>
      <xdr:spPr>
        <a:xfrm>
          <a:off x="1174377" y="8262097"/>
          <a:ext cx="2653553" cy="320488"/>
        </a:xfrm>
        <a:prstGeom prst="wedgeRectCallout">
          <a:avLst>
            <a:gd name="adj1" fmla="val -68055"/>
            <a:gd name="adj2" fmla="val 98398"/>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必ずチェック「レ」を入れてください</a:t>
          </a:r>
          <a:r>
            <a:rPr kumimoji="1" lang="ja-JP" altLang="en-US" sz="1100"/>
            <a:t>。</a:t>
          </a:r>
        </a:p>
      </xdr:txBody>
    </xdr:sp>
    <xdr:clientData/>
  </xdr:twoCellAnchor>
  <xdr:twoCellAnchor>
    <xdr:from>
      <xdr:col>11</xdr:col>
      <xdr:colOff>22412</xdr:colOff>
      <xdr:row>28</xdr:row>
      <xdr:rowOff>67236</xdr:rowOff>
    </xdr:from>
    <xdr:to>
      <xdr:col>18</xdr:col>
      <xdr:colOff>44823</xdr:colOff>
      <xdr:row>31</xdr:row>
      <xdr:rowOff>29138</xdr:rowOff>
    </xdr:to>
    <xdr:sp macro="" textlink="">
      <xdr:nvSpPr>
        <xdr:cNvPr id="4" name="吹き出し: 四角形 3">
          <a:extLst>
            <a:ext uri="{FF2B5EF4-FFF2-40B4-BE49-F238E27FC236}">
              <a16:creationId xmlns:a16="http://schemas.microsoft.com/office/drawing/2014/main" id="{4ADD0390-36BD-4859-888D-CF9548264D6A}"/>
            </a:ext>
          </a:extLst>
        </xdr:cNvPr>
        <xdr:cNvSpPr/>
      </xdr:nvSpPr>
      <xdr:spPr>
        <a:xfrm>
          <a:off x="4870637" y="8411136"/>
          <a:ext cx="2727511" cy="476252"/>
        </a:xfrm>
        <a:prstGeom prst="wedgeRectCallout">
          <a:avLst>
            <a:gd name="adj1" fmla="val -41999"/>
            <a:gd name="adj2" fmla="val 86636"/>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工事に従事する全労働者のうち、建退共対象労働者の割合を記入してください。</a:t>
          </a:r>
        </a:p>
      </xdr:txBody>
    </xdr:sp>
    <xdr:clientData/>
  </xdr:twoCellAnchor>
  <xdr:twoCellAnchor>
    <xdr:from>
      <xdr:col>13</xdr:col>
      <xdr:colOff>96372</xdr:colOff>
      <xdr:row>35</xdr:row>
      <xdr:rowOff>29136</xdr:rowOff>
    </xdr:from>
    <xdr:to>
      <xdr:col>17</xdr:col>
      <xdr:colOff>419101</xdr:colOff>
      <xdr:row>39</xdr:row>
      <xdr:rowOff>0</xdr:rowOff>
    </xdr:to>
    <xdr:sp macro="" textlink="">
      <xdr:nvSpPr>
        <xdr:cNvPr id="5" name="吹き出し: 四角形 4">
          <a:extLst>
            <a:ext uri="{FF2B5EF4-FFF2-40B4-BE49-F238E27FC236}">
              <a16:creationId xmlns:a16="http://schemas.microsoft.com/office/drawing/2014/main" id="{2BF3A2A4-76AA-4A80-B6A3-AD361FFBB6A2}"/>
            </a:ext>
          </a:extLst>
        </xdr:cNvPr>
        <xdr:cNvSpPr/>
      </xdr:nvSpPr>
      <xdr:spPr>
        <a:xfrm>
          <a:off x="5392272" y="9458886"/>
          <a:ext cx="2065804" cy="656664"/>
        </a:xfrm>
        <a:prstGeom prst="wedgeRectCallout">
          <a:avLst>
            <a:gd name="adj1" fmla="val -103083"/>
            <a:gd name="adj2" fmla="val -98065"/>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総工事費・工事種別に応じた購入率を記入してください。（別添参照）</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3</xdr:col>
      <xdr:colOff>634254</xdr:colOff>
      <xdr:row>44</xdr:row>
      <xdr:rowOff>152402</xdr:rowOff>
    </xdr:from>
    <xdr:to>
      <xdr:col>14</xdr:col>
      <xdr:colOff>560294</xdr:colOff>
      <xdr:row>46</xdr:row>
      <xdr:rowOff>112059</xdr:rowOff>
    </xdr:to>
    <xdr:sp macro="" textlink="">
      <xdr:nvSpPr>
        <xdr:cNvPr id="6" name="吹き出し: 四角形 5">
          <a:extLst>
            <a:ext uri="{FF2B5EF4-FFF2-40B4-BE49-F238E27FC236}">
              <a16:creationId xmlns:a16="http://schemas.microsoft.com/office/drawing/2014/main" id="{41FC0469-BC78-486D-90B3-C1C0AF554F58}"/>
            </a:ext>
          </a:extLst>
        </xdr:cNvPr>
        <xdr:cNvSpPr/>
      </xdr:nvSpPr>
      <xdr:spPr>
        <a:xfrm>
          <a:off x="1281954" y="11125202"/>
          <a:ext cx="5031440" cy="302557"/>
        </a:xfrm>
        <a:prstGeom prst="wedgeRectCallout">
          <a:avLst>
            <a:gd name="adj1" fmla="val -28233"/>
            <a:gd name="adj2" fmla="val -86272"/>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この枠内は建設キャリアアップシステム対象工事の場合に記入してください。</a:t>
          </a:r>
        </a:p>
      </xdr:txBody>
    </xdr:sp>
    <xdr:clientData/>
  </xdr:twoCellAnchor>
  <xdr:twoCellAnchor>
    <xdr:from>
      <xdr:col>14</xdr:col>
      <xdr:colOff>327775</xdr:colOff>
      <xdr:row>41</xdr:row>
      <xdr:rowOff>9527</xdr:rowOff>
    </xdr:from>
    <xdr:to>
      <xdr:col>14</xdr:col>
      <xdr:colOff>484657</xdr:colOff>
      <xdr:row>41</xdr:row>
      <xdr:rowOff>166409</xdr:rowOff>
    </xdr:to>
    <xdr:sp macro="" textlink="">
      <xdr:nvSpPr>
        <xdr:cNvPr id="7" name="楕円 6">
          <a:extLst>
            <a:ext uri="{FF2B5EF4-FFF2-40B4-BE49-F238E27FC236}">
              <a16:creationId xmlns:a16="http://schemas.microsoft.com/office/drawing/2014/main" id="{AA80AC69-5C06-4DFB-B8CB-FF17B76D03EA}"/>
            </a:ext>
          </a:extLst>
        </xdr:cNvPr>
        <xdr:cNvSpPr/>
      </xdr:nvSpPr>
      <xdr:spPr>
        <a:xfrm>
          <a:off x="6080875" y="10467977"/>
          <a:ext cx="156882" cy="15688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324972</xdr:colOff>
      <xdr:row>42</xdr:row>
      <xdr:rowOff>11208</xdr:rowOff>
    </xdr:from>
    <xdr:to>
      <xdr:col>14</xdr:col>
      <xdr:colOff>481854</xdr:colOff>
      <xdr:row>43</xdr:row>
      <xdr:rowOff>1</xdr:rowOff>
    </xdr:to>
    <xdr:sp macro="" textlink="">
      <xdr:nvSpPr>
        <xdr:cNvPr id="8" name="楕円 7">
          <a:extLst>
            <a:ext uri="{FF2B5EF4-FFF2-40B4-BE49-F238E27FC236}">
              <a16:creationId xmlns:a16="http://schemas.microsoft.com/office/drawing/2014/main" id="{D55C9F31-1526-40C9-986C-5E8DCC3DD478}"/>
            </a:ext>
          </a:extLst>
        </xdr:cNvPr>
        <xdr:cNvSpPr/>
      </xdr:nvSpPr>
      <xdr:spPr>
        <a:xfrm>
          <a:off x="6078072" y="10641108"/>
          <a:ext cx="156882" cy="160243"/>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331694</xdr:colOff>
      <xdr:row>43</xdr:row>
      <xdr:rowOff>22974</xdr:rowOff>
    </xdr:from>
    <xdr:to>
      <xdr:col>14</xdr:col>
      <xdr:colOff>488576</xdr:colOff>
      <xdr:row>44</xdr:row>
      <xdr:rowOff>11768</xdr:rowOff>
    </xdr:to>
    <xdr:sp macro="" textlink="">
      <xdr:nvSpPr>
        <xdr:cNvPr id="9" name="楕円 8">
          <a:extLst>
            <a:ext uri="{FF2B5EF4-FFF2-40B4-BE49-F238E27FC236}">
              <a16:creationId xmlns:a16="http://schemas.microsoft.com/office/drawing/2014/main" id="{0F5DB133-F3C6-46B9-A9B6-C992A6FAC68A}"/>
            </a:ext>
          </a:extLst>
        </xdr:cNvPr>
        <xdr:cNvSpPr/>
      </xdr:nvSpPr>
      <xdr:spPr>
        <a:xfrm>
          <a:off x="6084794" y="10824324"/>
          <a:ext cx="156882" cy="16024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1042145</xdr:colOff>
      <xdr:row>6</xdr:row>
      <xdr:rowOff>134470</xdr:rowOff>
    </xdr:from>
    <xdr:to>
      <xdr:col>17</xdr:col>
      <xdr:colOff>255493</xdr:colOff>
      <xdr:row>8</xdr:row>
      <xdr:rowOff>82922</xdr:rowOff>
    </xdr:to>
    <xdr:sp macro="" textlink="">
      <xdr:nvSpPr>
        <xdr:cNvPr id="10" name="吹き出し: 四角形 9">
          <a:extLst>
            <a:ext uri="{FF2B5EF4-FFF2-40B4-BE49-F238E27FC236}">
              <a16:creationId xmlns:a16="http://schemas.microsoft.com/office/drawing/2014/main" id="{84F3F563-5A43-4EC4-8BAF-08F897718BA5}"/>
            </a:ext>
          </a:extLst>
        </xdr:cNvPr>
        <xdr:cNvSpPr/>
      </xdr:nvSpPr>
      <xdr:spPr>
        <a:xfrm>
          <a:off x="2956670" y="1210795"/>
          <a:ext cx="4337798" cy="291352"/>
        </a:xfrm>
        <a:prstGeom prst="wedgeRectCallout">
          <a:avLst>
            <a:gd name="adj1" fmla="val -34111"/>
            <a:gd name="adj2" fmla="val -87629"/>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10</xdr:col>
      <xdr:colOff>324971</xdr:colOff>
      <xdr:row>11</xdr:row>
      <xdr:rowOff>22412</xdr:rowOff>
    </xdr:from>
    <xdr:to>
      <xdr:col>17</xdr:col>
      <xdr:colOff>360830</xdr:colOff>
      <xdr:row>14</xdr:row>
      <xdr:rowOff>24654</xdr:rowOff>
    </xdr:to>
    <xdr:sp macro="" textlink="">
      <xdr:nvSpPr>
        <xdr:cNvPr id="11" name="吹き出し: 四角形 10">
          <a:extLst>
            <a:ext uri="{FF2B5EF4-FFF2-40B4-BE49-F238E27FC236}">
              <a16:creationId xmlns:a16="http://schemas.microsoft.com/office/drawing/2014/main" id="{C3F286C0-1845-4BC6-B579-BF472A2E2B99}"/>
            </a:ext>
          </a:extLst>
        </xdr:cNvPr>
        <xdr:cNvSpPr/>
      </xdr:nvSpPr>
      <xdr:spPr>
        <a:xfrm>
          <a:off x="4811246" y="1955987"/>
          <a:ext cx="2588559" cy="516592"/>
        </a:xfrm>
        <a:prstGeom prst="wedgeRectCallout">
          <a:avLst>
            <a:gd name="adj1" fmla="val -34364"/>
            <a:gd name="adj2" fmla="val 67936"/>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67235</xdr:colOff>
      <xdr:row>38</xdr:row>
      <xdr:rowOff>22411</xdr:rowOff>
    </xdr:from>
    <xdr:to>
      <xdr:col>7</xdr:col>
      <xdr:colOff>22411</xdr:colOff>
      <xdr:row>39</xdr:row>
      <xdr:rowOff>134470</xdr:rowOff>
    </xdr:to>
    <xdr:sp macro="" textlink="">
      <xdr:nvSpPr>
        <xdr:cNvPr id="2" name="吹き出し: 四角形 1">
          <a:extLst>
            <a:ext uri="{FF2B5EF4-FFF2-40B4-BE49-F238E27FC236}">
              <a16:creationId xmlns:a16="http://schemas.microsoft.com/office/drawing/2014/main" id="{6D7F8AC8-8CDA-4907-BD0D-939B97A3709C}"/>
            </a:ext>
          </a:extLst>
        </xdr:cNvPr>
        <xdr:cNvSpPr/>
      </xdr:nvSpPr>
      <xdr:spPr>
        <a:xfrm>
          <a:off x="800660" y="9985561"/>
          <a:ext cx="2565026" cy="283509"/>
        </a:xfrm>
        <a:prstGeom prst="wedgeRectCallout">
          <a:avLst>
            <a:gd name="adj1" fmla="val -42257"/>
            <a:gd name="adj2" fmla="val -107728"/>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必ずチェック「レ」を入れてください。</a:t>
          </a:r>
        </a:p>
      </xdr:txBody>
    </xdr:sp>
    <xdr:clientData/>
  </xdr:twoCellAnchor>
  <xdr:twoCellAnchor>
    <xdr:from>
      <xdr:col>12</xdr:col>
      <xdr:colOff>22412</xdr:colOff>
      <xdr:row>28</xdr:row>
      <xdr:rowOff>78439</xdr:rowOff>
    </xdr:from>
    <xdr:to>
      <xdr:col>19</xdr:col>
      <xdr:colOff>89647</xdr:colOff>
      <xdr:row>31</xdr:row>
      <xdr:rowOff>56029</xdr:rowOff>
    </xdr:to>
    <xdr:sp macro="" textlink="">
      <xdr:nvSpPr>
        <xdr:cNvPr id="3" name="吹き出し: 四角形 2">
          <a:extLst>
            <a:ext uri="{FF2B5EF4-FFF2-40B4-BE49-F238E27FC236}">
              <a16:creationId xmlns:a16="http://schemas.microsoft.com/office/drawing/2014/main" id="{F78EA54B-4718-4815-84E6-C5650A294B39}"/>
            </a:ext>
          </a:extLst>
        </xdr:cNvPr>
        <xdr:cNvSpPr/>
      </xdr:nvSpPr>
      <xdr:spPr>
        <a:xfrm>
          <a:off x="5223062" y="8441389"/>
          <a:ext cx="2772335" cy="491940"/>
        </a:xfrm>
        <a:prstGeom prst="wedgeRectCallout">
          <a:avLst>
            <a:gd name="adj1" fmla="val -48854"/>
            <a:gd name="adj2" fmla="val 79739"/>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工事に従事する全労働者のうち、建退共対象労働者の割合を記入してください。</a:t>
          </a:r>
        </a:p>
      </xdr:txBody>
    </xdr:sp>
    <xdr:clientData/>
  </xdr:twoCellAnchor>
  <xdr:twoCellAnchor>
    <xdr:from>
      <xdr:col>14</xdr:col>
      <xdr:colOff>96372</xdr:colOff>
      <xdr:row>35</xdr:row>
      <xdr:rowOff>29136</xdr:rowOff>
    </xdr:from>
    <xdr:to>
      <xdr:col>18</xdr:col>
      <xdr:colOff>266701</xdr:colOff>
      <xdr:row>39</xdr:row>
      <xdr:rowOff>28575</xdr:rowOff>
    </xdr:to>
    <xdr:sp macro="" textlink="">
      <xdr:nvSpPr>
        <xdr:cNvPr id="4" name="吹き出し: 四角形 3">
          <a:extLst>
            <a:ext uri="{FF2B5EF4-FFF2-40B4-BE49-F238E27FC236}">
              <a16:creationId xmlns:a16="http://schemas.microsoft.com/office/drawing/2014/main" id="{BE6A6F46-9DA3-45F8-A2CE-65423C165A04}"/>
            </a:ext>
          </a:extLst>
        </xdr:cNvPr>
        <xdr:cNvSpPr/>
      </xdr:nvSpPr>
      <xdr:spPr>
        <a:xfrm>
          <a:off x="5744697" y="9477936"/>
          <a:ext cx="1913404" cy="685239"/>
        </a:xfrm>
        <a:prstGeom prst="wedgeRectCallout">
          <a:avLst>
            <a:gd name="adj1" fmla="val -109057"/>
            <a:gd name="adj2" fmla="val -92505"/>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総工事費・工種別に応じた購入率を記入してください。</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（別添参照）</a:t>
          </a:r>
        </a:p>
      </xdr:txBody>
    </xdr:sp>
    <xdr:clientData/>
  </xdr:twoCellAnchor>
  <xdr:twoCellAnchor>
    <xdr:from>
      <xdr:col>4</xdr:col>
      <xdr:colOff>179295</xdr:colOff>
      <xdr:row>21</xdr:row>
      <xdr:rowOff>537883</xdr:rowOff>
    </xdr:from>
    <xdr:to>
      <xdr:col>18</xdr:col>
      <xdr:colOff>425824</xdr:colOff>
      <xdr:row>21</xdr:row>
      <xdr:rowOff>3171825</xdr:rowOff>
    </xdr:to>
    <xdr:sp macro="" textlink="">
      <xdr:nvSpPr>
        <xdr:cNvPr id="5" name="テキスト ボックス 4">
          <a:extLst>
            <a:ext uri="{FF2B5EF4-FFF2-40B4-BE49-F238E27FC236}">
              <a16:creationId xmlns:a16="http://schemas.microsoft.com/office/drawing/2014/main" id="{954DD86C-31C5-4DA8-9C21-3564E99174EE}"/>
            </a:ext>
          </a:extLst>
        </xdr:cNvPr>
        <xdr:cNvSpPr txBox="1"/>
      </xdr:nvSpPr>
      <xdr:spPr>
        <a:xfrm>
          <a:off x="1179420" y="4300258"/>
          <a:ext cx="6637804" cy="2633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800">
              <a:latin typeface="ＭＳ 明朝" panose="02020609040205080304" pitchFamily="17" charset="-128"/>
              <a:ea typeface="ＭＳ 明朝" panose="02020609040205080304" pitchFamily="17" charset="-128"/>
            </a:rPr>
            <a:t>以下の「当該工事における共済証紙購入の考え方」から見込まれる必要額が、会社の余剰証紙で足りる場合、新たに共済証紙を購入（掛金収納書の貼付）する必要はありません。</a:t>
          </a:r>
        </a:p>
      </xdr:txBody>
    </xdr:sp>
    <xdr:clientData/>
  </xdr:twoCellAnchor>
  <xdr:twoCellAnchor>
    <xdr:from>
      <xdr:col>15</xdr:col>
      <xdr:colOff>280150</xdr:colOff>
      <xdr:row>41</xdr:row>
      <xdr:rowOff>11208</xdr:rowOff>
    </xdr:from>
    <xdr:to>
      <xdr:col>15</xdr:col>
      <xdr:colOff>437032</xdr:colOff>
      <xdr:row>42</xdr:row>
      <xdr:rowOff>1</xdr:rowOff>
    </xdr:to>
    <xdr:sp macro="" textlink="">
      <xdr:nvSpPr>
        <xdr:cNvPr id="6" name="楕円 5">
          <a:extLst>
            <a:ext uri="{FF2B5EF4-FFF2-40B4-BE49-F238E27FC236}">
              <a16:creationId xmlns:a16="http://schemas.microsoft.com/office/drawing/2014/main" id="{2F7A3A04-C71F-4C63-BA98-49A2D143D5BE}"/>
            </a:ext>
          </a:extLst>
        </xdr:cNvPr>
        <xdr:cNvSpPr/>
      </xdr:nvSpPr>
      <xdr:spPr>
        <a:xfrm>
          <a:off x="6385675" y="10488708"/>
          <a:ext cx="156882" cy="160243"/>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275666</xdr:colOff>
      <xdr:row>42</xdr:row>
      <xdr:rowOff>6725</xdr:rowOff>
    </xdr:from>
    <xdr:to>
      <xdr:col>15</xdr:col>
      <xdr:colOff>432548</xdr:colOff>
      <xdr:row>42</xdr:row>
      <xdr:rowOff>163607</xdr:rowOff>
    </xdr:to>
    <xdr:sp macro="" textlink="">
      <xdr:nvSpPr>
        <xdr:cNvPr id="7" name="楕円 6">
          <a:extLst>
            <a:ext uri="{FF2B5EF4-FFF2-40B4-BE49-F238E27FC236}">
              <a16:creationId xmlns:a16="http://schemas.microsoft.com/office/drawing/2014/main" id="{5942C7C1-DCA7-4680-A541-3338935D8B01}"/>
            </a:ext>
          </a:extLst>
        </xdr:cNvPr>
        <xdr:cNvSpPr/>
      </xdr:nvSpPr>
      <xdr:spPr>
        <a:xfrm>
          <a:off x="6381191" y="10655675"/>
          <a:ext cx="156882" cy="15688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282388</xdr:colOff>
      <xdr:row>43</xdr:row>
      <xdr:rowOff>13449</xdr:rowOff>
    </xdr:from>
    <xdr:to>
      <xdr:col>15</xdr:col>
      <xdr:colOff>439270</xdr:colOff>
      <xdr:row>44</xdr:row>
      <xdr:rowOff>2243</xdr:rowOff>
    </xdr:to>
    <xdr:sp macro="" textlink="">
      <xdr:nvSpPr>
        <xdr:cNvPr id="8" name="楕円 7">
          <a:extLst>
            <a:ext uri="{FF2B5EF4-FFF2-40B4-BE49-F238E27FC236}">
              <a16:creationId xmlns:a16="http://schemas.microsoft.com/office/drawing/2014/main" id="{EC147F7A-7EDF-4D37-96E1-56B9552E4A66}"/>
            </a:ext>
          </a:extLst>
        </xdr:cNvPr>
        <xdr:cNvSpPr/>
      </xdr:nvSpPr>
      <xdr:spPr>
        <a:xfrm>
          <a:off x="6387913" y="10833849"/>
          <a:ext cx="156882" cy="16024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280147</xdr:colOff>
      <xdr:row>11</xdr:row>
      <xdr:rowOff>44823</xdr:rowOff>
    </xdr:from>
    <xdr:to>
      <xdr:col>18</xdr:col>
      <xdr:colOff>316006</xdr:colOff>
      <xdr:row>14</xdr:row>
      <xdr:rowOff>47065</xdr:rowOff>
    </xdr:to>
    <xdr:sp macro="" textlink="">
      <xdr:nvSpPr>
        <xdr:cNvPr id="9" name="吹き出し: 四角形 8">
          <a:extLst>
            <a:ext uri="{FF2B5EF4-FFF2-40B4-BE49-F238E27FC236}">
              <a16:creationId xmlns:a16="http://schemas.microsoft.com/office/drawing/2014/main" id="{68FF3541-4693-4022-A3F1-C0790E9EFF0A}"/>
            </a:ext>
          </a:extLst>
        </xdr:cNvPr>
        <xdr:cNvSpPr/>
      </xdr:nvSpPr>
      <xdr:spPr>
        <a:xfrm>
          <a:off x="5118847" y="1997448"/>
          <a:ext cx="2588559" cy="516592"/>
        </a:xfrm>
        <a:prstGeom prst="wedgeRectCallout">
          <a:avLst>
            <a:gd name="adj1" fmla="val -34364"/>
            <a:gd name="adj2" fmla="val 67936"/>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7</xdr:col>
      <xdr:colOff>11205</xdr:colOff>
      <xdr:row>7</xdr:row>
      <xdr:rowOff>0</xdr:rowOff>
    </xdr:from>
    <xdr:to>
      <xdr:col>18</xdr:col>
      <xdr:colOff>300318</xdr:colOff>
      <xdr:row>8</xdr:row>
      <xdr:rowOff>116540</xdr:rowOff>
    </xdr:to>
    <xdr:sp macro="" textlink="">
      <xdr:nvSpPr>
        <xdr:cNvPr id="10" name="吹き出し: 四角形 9">
          <a:extLst>
            <a:ext uri="{FF2B5EF4-FFF2-40B4-BE49-F238E27FC236}">
              <a16:creationId xmlns:a16="http://schemas.microsoft.com/office/drawing/2014/main" id="{693F509A-204C-45F5-8F8E-48032955968E}"/>
            </a:ext>
          </a:extLst>
        </xdr:cNvPr>
        <xdr:cNvSpPr/>
      </xdr:nvSpPr>
      <xdr:spPr>
        <a:xfrm>
          <a:off x="3354480" y="1266825"/>
          <a:ext cx="4337238" cy="287990"/>
        </a:xfrm>
        <a:prstGeom prst="wedgeRectCallout">
          <a:avLst>
            <a:gd name="adj1" fmla="val -34111"/>
            <a:gd name="adj2" fmla="val -87629"/>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5</xdr:col>
      <xdr:colOff>44823</xdr:colOff>
      <xdr:row>45</xdr:row>
      <xdr:rowOff>0</xdr:rowOff>
    </xdr:from>
    <xdr:to>
      <xdr:col>16</xdr:col>
      <xdr:colOff>60511</xdr:colOff>
      <xdr:row>46</xdr:row>
      <xdr:rowOff>127745</xdr:rowOff>
    </xdr:to>
    <xdr:sp macro="" textlink="">
      <xdr:nvSpPr>
        <xdr:cNvPr id="11" name="吹き出し: 四角形 10">
          <a:extLst>
            <a:ext uri="{FF2B5EF4-FFF2-40B4-BE49-F238E27FC236}">
              <a16:creationId xmlns:a16="http://schemas.microsoft.com/office/drawing/2014/main" id="{633276E2-2D14-4CB9-A9D2-CF63547478FE}"/>
            </a:ext>
          </a:extLst>
        </xdr:cNvPr>
        <xdr:cNvSpPr/>
      </xdr:nvSpPr>
      <xdr:spPr>
        <a:xfrm>
          <a:off x="1730748" y="11163300"/>
          <a:ext cx="5025838" cy="299195"/>
        </a:xfrm>
        <a:prstGeom prst="wedgeRectCallout">
          <a:avLst>
            <a:gd name="adj1" fmla="val -28233"/>
            <a:gd name="adj2" fmla="val -86272"/>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この枠内は建設キャリアアップシステム対象工事の場合に記入してください。</a:t>
          </a:r>
        </a:p>
      </xdr:txBody>
    </xdr:sp>
    <xdr:clientData/>
  </xdr:twoCellAnchor>
  <xdr:twoCellAnchor>
    <xdr:from>
      <xdr:col>8</xdr:col>
      <xdr:colOff>163606</xdr:colOff>
      <xdr:row>38</xdr:row>
      <xdr:rowOff>129987</xdr:rowOff>
    </xdr:from>
    <xdr:to>
      <xdr:col>13</xdr:col>
      <xdr:colOff>112059</xdr:colOff>
      <xdr:row>40</xdr:row>
      <xdr:rowOff>73958</xdr:rowOff>
    </xdr:to>
    <xdr:sp macro="" textlink="">
      <xdr:nvSpPr>
        <xdr:cNvPr id="12" name="吹き出し: 四角形 11">
          <a:extLst>
            <a:ext uri="{FF2B5EF4-FFF2-40B4-BE49-F238E27FC236}">
              <a16:creationId xmlns:a16="http://schemas.microsoft.com/office/drawing/2014/main" id="{6828115B-7AA6-4EB1-8830-B9AE1534E67F}"/>
            </a:ext>
          </a:extLst>
        </xdr:cNvPr>
        <xdr:cNvSpPr/>
      </xdr:nvSpPr>
      <xdr:spPr>
        <a:xfrm>
          <a:off x="3821206" y="10093137"/>
          <a:ext cx="1682003" cy="286871"/>
        </a:xfrm>
        <a:prstGeom prst="wedgeRectCallout">
          <a:avLst>
            <a:gd name="adj1" fmla="val -38932"/>
            <a:gd name="adj2" fmla="val -87728"/>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必ず記入してください。</a:t>
          </a:r>
        </a:p>
      </xdr:txBody>
    </xdr:sp>
    <xdr:clientData/>
  </xdr:twoCellAnchor>
  <xdr:twoCellAnchor>
    <xdr:from>
      <xdr:col>0</xdr:col>
      <xdr:colOff>201704</xdr:colOff>
      <xdr:row>21</xdr:row>
      <xdr:rowOff>3025588</xdr:rowOff>
    </xdr:from>
    <xdr:to>
      <xdr:col>1</xdr:col>
      <xdr:colOff>89646</xdr:colOff>
      <xdr:row>40</xdr:row>
      <xdr:rowOff>145677</xdr:rowOff>
    </xdr:to>
    <xdr:sp macro="" textlink="">
      <xdr:nvSpPr>
        <xdr:cNvPr id="13" name="テキスト ボックス 12">
          <a:extLst>
            <a:ext uri="{FF2B5EF4-FFF2-40B4-BE49-F238E27FC236}">
              <a16:creationId xmlns:a16="http://schemas.microsoft.com/office/drawing/2014/main" id="{29EAB90B-D0E3-4C4E-BAE9-1EBB8EE7F17B}"/>
            </a:ext>
          </a:extLst>
        </xdr:cNvPr>
        <xdr:cNvSpPr txBox="1"/>
      </xdr:nvSpPr>
      <xdr:spPr>
        <a:xfrm>
          <a:off x="201704" y="6787963"/>
          <a:ext cx="240367" cy="366376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latin typeface="ＭＳ 明朝" panose="02020609040205080304" pitchFamily="17" charset="-128"/>
              <a:ea typeface="ＭＳ 明朝" panose="02020609040205080304" pitchFamily="17" charset="-128"/>
            </a:rPr>
            <a:t>いずれかにチェック「レ」を入れてください</a:t>
          </a:r>
          <a:r>
            <a:rPr kumimoji="1" lang="ja-JP" altLang="en-US" sz="1100"/>
            <a:t>。</a:t>
          </a:r>
        </a:p>
      </xdr:txBody>
    </xdr:sp>
    <xdr:clientData/>
  </xdr:twoCellAnchor>
  <xdr:twoCellAnchor>
    <xdr:from>
      <xdr:col>1</xdr:col>
      <xdr:colOff>145678</xdr:colOff>
      <xdr:row>25</xdr:row>
      <xdr:rowOff>100854</xdr:rowOff>
    </xdr:from>
    <xdr:to>
      <xdr:col>2</xdr:col>
      <xdr:colOff>11208</xdr:colOff>
      <xdr:row>31</xdr:row>
      <xdr:rowOff>112059</xdr:rowOff>
    </xdr:to>
    <xdr:sp macro="" textlink="">
      <xdr:nvSpPr>
        <xdr:cNvPr id="14" name="左中かっこ 13">
          <a:extLst>
            <a:ext uri="{FF2B5EF4-FFF2-40B4-BE49-F238E27FC236}">
              <a16:creationId xmlns:a16="http://schemas.microsoft.com/office/drawing/2014/main" id="{2C78E3FA-9F1E-4655-8CAC-FC5DE88086EA}"/>
            </a:ext>
          </a:extLst>
        </xdr:cNvPr>
        <xdr:cNvSpPr/>
      </xdr:nvSpPr>
      <xdr:spPr>
        <a:xfrm>
          <a:off x="498103" y="7949454"/>
          <a:ext cx="246530" cy="1039905"/>
        </a:xfrm>
        <a:prstGeom prst="leftBrace">
          <a:avLst/>
        </a:prstGeom>
        <a:ln w="12700">
          <a:prstDash val="sysDot"/>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14</xdr:row>
      <xdr:rowOff>19050</xdr:rowOff>
    </xdr:from>
    <xdr:to>
      <xdr:col>4</xdr:col>
      <xdr:colOff>0</xdr:colOff>
      <xdr:row>15</xdr:row>
      <xdr:rowOff>304800</xdr:rowOff>
    </xdr:to>
    <xdr:cxnSp macro="">
      <xdr:nvCxnSpPr>
        <xdr:cNvPr id="2" name="直線コネクタ 1">
          <a:extLst>
            <a:ext uri="{FF2B5EF4-FFF2-40B4-BE49-F238E27FC236}">
              <a16:creationId xmlns:a16="http://schemas.microsoft.com/office/drawing/2014/main" id="{FE34AA15-6112-4F00-8894-47392ED21F27}"/>
            </a:ext>
          </a:extLst>
        </xdr:cNvPr>
        <xdr:cNvCxnSpPr/>
      </xdr:nvCxnSpPr>
      <xdr:spPr>
        <a:xfrm>
          <a:off x="9525" y="4924425"/>
          <a:ext cx="2362200" cy="5143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928687</xdr:colOff>
      <xdr:row>10</xdr:row>
      <xdr:rowOff>103190</xdr:rowOff>
    </xdr:from>
    <xdr:to>
      <xdr:col>14</xdr:col>
      <xdr:colOff>388935</xdr:colOff>
      <xdr:row>12</xdr:row>
      <xdr:rowOff>419101</xdr:rowOff>
    </xdr:to>
    <xdr:sp macro="" textlink="">
      <xdr:nvSpPr>
        <xdr:cNvPr id="3" name="角丸四角形吹き出し 4">
          <a:extLst>
            <a:ext uri="{FF2B5EF4-FFF2-40B4-BE49-F238E27FC236}">
              <a16:creationId xmlns:a16="http://schemas.microsoft.com/office/drawing/2014/main" id="{466B0644-5807-4194-A0CD-EC510001C324}"/>
            </a:ext>
          </a:extLst>
        </xdr:cNvPr>
        <xdr:cNvSpPr/>
      </xdr:nvSpPr>
      <xdr:spPr>
        <a:xfrm>
          <a:off x="6186487" y="3179765"/>
          <a:ext cx="6194423" cy="1068386"/>
        </a:xfrm>
        <a:prstGeom prst="wedgeRoundRectCallout">
          <a:avLst>
            <a:gd name="adj1" fmla="val 37396"/>
            <a:gd name="adj2" fmla="val -18609"/>
            <a:gd name="adj3" fmla="val 16667"/>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solidFill>
                <a:srgbClr val="002060"/>
              </a:solidFill>
              <a:latin typeface="HGP創英角ﾎﾟｯﾌﾟ体" pitchFamily="50" charset="-128"/>
              <a:ea typeface="ＤＨＰ平成ゴシックW5" pitchFamily="2" charset="-128"/>
            </a:rPr>
            <a:t>算出された購入額は、</a:t>
          </a:r>
          <a:r>
            <a:rPr kumimoji="1" lang="ja-JP" altLang="en-US" sz="1200" u="sng">
              <a:solidFill>
                <a:srgbClr val="FF0000"/>
              </a:solidFill>
              <a:latin typeface="HGP創英角ﾎﾟｯﾌﾟ体" pitchFamily="50" charset="-128"/>
              <a:ea typeface="ＤＨＰ平成ゴシックW5" pitchFamily="2" charset="-128"/>
            </a:rPr>
            <a:t>総工事費に対する参考値</a:t>
          </a:r>
          <a:r>
            <a:rPr kumimoji="1" lang="ja-JP" altLang="en-US" sz="1200">
              <a:solidFill>
                <a:srgbClr val="002060"/>
              </a:solidFill>
              <a:latin typeface="HGP創英角ﾎﾟｯﾌﾟ体" pitchFamily="50" charset="-128"/>
              <a:ea typeface="ＤＨＰ平成ゴシックW5" pitchFamily="2" charset="-128"/>
            </a:rPr>
            <a:t>であることに留意してください。</a:t>
          </a:r>
          <a:endParaRPr kumimoji="1" lang="en-US" altLang="ja-JP" sz="1200">
            <a:solidFill>
              <a:srgbClr val="002060"/>
            </a:solidFill>
            <a:latin typeface="HGP創英角ﾎﾟｯﾌﾟ体" pitchFamily="50" charset="-128"/>
            <a:ea typeface="ＤＨＰ平成ゴシックW5" pitchFamily="2" charset="-128"/>
          </a:endParaRPr>
        </a:p>
        <a:p>
          <a:pPr algn="l"/>
          <a:r>
            <a:rPr kumimoji="1" lang="ja-JP" altLang="en-US" sz="1200">
              <a:solidFill>
                <a:srgbClr val="002060"/>
              </a:solidFill>
              <a:latin typeface="HGP創英角ﾎﾟｯﾌﾟ体" pitchFamily="50" charset="-128"/>
              <a:ea typeface="ＤＨＰ平成ゴシックW5" pitchFamily="2" charset="-128"/>
            </a:rPr>
            <a:t>（共済証紙または退職金ポイントの購入については、対象労働者数と当該労働</a:t>
          </a:r>
          <a:endParaRPr kumimoji="1" lang="en-US" altLang="ja-JP" sz="1200">
            <a:solidFill>
              <a:srgbClr val="002060"/>
            </a:solidFill>
            <a:latin typeface="HGP創英角ﾎﾟｯﾌﾟ体" pitchFamily="50" charset="-128"/>
            <a:ea typeface="ＤＨＰ平成ゴシックW5" pitchFamily="2" charset="-128"/>
          </a:endParaRPr>
        </a:p>
        <a:p>
          <a:pPr algn="l"/>
          <a:r>
            <a:rPr kumimoji="1" lang="ja-JP" altLang="en-US" sz="1200">
              <a:solidFill>
                <a:srgbClr val="002060"/>
              </a:solidFill>
              <a:latin typeface="HGP創英角ﾎﾟｯﾌﾟ体" pitchFamily="50" charset="-128"/>
              <a:ea typeface="ＤＨＰ平成ゴシックW5" pitchFamily="2" charset="-128"/>
            </a:rPr>
            <a:t>者の就労日数を的確に把握し、それに応じた額を購入することとしております。）</a:t>
          </a:r>
          <a:endParaRPr kumimoji="1" lang="en-US" altLang="ja-JP" sz="1200">
            <a:solidFill>
              <a:srgbClr val="002060"/>
            </a:solidFill>
            <a:latin typeface="HGP創英角ﾎﾟｯﾌﾟ体" pitchFamily="50" charset="-128"/>
            <a:ea typeface="ＤＨＰ平成ゴシックW5" pitchFamily="2" charset="-128"/>
          </a:endParaRPr>
        </a:p>
      </xdr:txBody>
    </xdr:sp>
    <xdr:clientData/>
  </xdr:twoCellAnchor>
  <xdr:twoCellAnchor>
    <xdr:from>
      <xdr:col>1</xdr:col>
      <xdr:colOff>111125</xdr:colOff>
      <xdr:row>0</xdr:row>
      <xdr:rowOff>276225</xdr:rowOff>
    </xdr:from>
    <xdr:to>
      <xdr:col>7</xdr:col>
      <xdr:colOff>114300</xdr:colOff>
      <xdr:row>6</xdr:row>
      <xdr:rowOff>71437</xdr:rowOff>
    </xdr:to>
    <xdr:sp macro="" textlink="">
      <xdr:nvSpPr>
        <xdr:cNvPr id="4" name="角丸四角形 1">
          <a:extLst>
            <a:ext uri="{FF2B5EF4-FFF2-40B4-BE49-F238E27FC236}">
              <a16:creationId xmlns:a16="http://schemas.microsoft.com/office/drawing/2014/main" id="{626FB899-E13E-4760-9DE8-BAAB59C5300A}"/>
            </a:ext>
          </a:extLst>
        </xdr:cNvPr>
        <xdr:cNvSpPr/>
      </xdr:nvSpPr>
      <xdr:spPr>
        <a:xfrm>
          <a:off x="111125" y="276225"/>
          <a:ext cx="5260975" cy="957262"/>
        </a:xfrm>
        <a:prstGeom prst="roundRect">
          <a:avLst/>
        </a:prstGeom>
        <a:solidFill>
          <a:srgbClr val="FFCCFF">
            <a:alpha val="50196"/>
          </a:srgbClr>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ea typeface="ＤＦ平成ゴシック体W5" pitchFamily="1" charset="-128"/>
            </a:rPr>
            <a:t>下記①～③の情報を</a:t>
          </a:r>
          <a:r>
            <a:rPr kumimoji="1" lang="ja-JP" altLang="en-US" sz="1200">
              <a:solidFill>
                <a:srgbClr val="0070C0"/>
              </a:solidFill>
              <a:ea typeface="ＤＦ平成ゴシック体W5" pitchFamily="1" charset="-128"/>
            </a:rPr>
            <a:t>青枠内</a:t>
          </a:r>
          <a:r>
            <a:rPr kumimoji="1" lang="ja-JP" altLang="en-US" sz="1200">
              <a:ea typeface="ＤＦ平成ゴシック体W5" pitchFamily="1" charset="-128"/>
            </a:rPr>
            <a:t>に入力すると、共済証紙・退職</a:t>
          </a:r>
          <a:endParaRPr kumimoji="1" lang="en-US" altLang="ja-JP" sz="1200">
            <a:ea typeface="ＤＦ平成ゴシック体W5" pitchFamily="1" charset="-128"/>
          </a:endParaRPr>
        </a:p>
        <a:p>
          <a:pPr algn="l"/>
          <a:r>
            <a:rPr kumimoji="1" lang="ja-JP" altLang="en-US" sz="1200">
              <a:ea typeface="ＤＦ平成ゴシック体W5" pitchFamily="1" charset="-128"/>
            </a:rPr>
            <a:t>金ポイントの必要数及び購入額が自動計算されます。</a:t>
          </a:r>
        </a:p>
      </xdr:txBody>
    </xdr:sp>
    <xdr:clientData/>
  </xdr:twoCellAnchor>
  <xdr:twoCellAnchor>
    <xdr:from>
      <xdr:col>5</xdr:col>
      <xdr:colOff>547688</xdr:colOff>
      <xdr:row>7</xdr:row>
      <xdr:rowOff>71437</xdr:rowOff>
    </xdr:from>
    <xdr:to>
      <xdr:col>7</xdr:col>
      <xdr:colOff>706438</xdr:colOff>
      <xdr:row>9</xdr:row>
      <xdr:rowOff>134938</xdr:rowOff>
    </xdr:to>
    <xdr:sp macro="" textlink="">
      <xdr:nvSpPr>
        <xdr:cNvPr id="5" name="角丸四角形吹き出し 5">
          <a:extLst>
            <a:ext uri="{FF2B5EF4-FFF2-40B4-BE49-F238E27FC236}">
              <a16:creationId xmlns:a16="http://schemas.microsoft.com/office/drawing/2014/main" id="{717F91CF-9B83-4281-84BD-65B09776F4E6}"/>
            </a:ext>
          </a:extLst>
        </xdr:cNvPr>
        <xdr:cNvSpPr/>
      </xdr:nvSpPr>
      <xdr:spPr>
        <a:xfrm>
          <a:off x="3881438" y="1404937"/>
          <a:ext cx="2082800" cy="1054101"/>
        </a:xfrm>
        <a:prstGeom prst="wedgeRoundRectCallout">
          <a:avLst>
            <a:gd name="adj1" fmla="val -75032"/>
            <a:gd name="adj2" fmla="val 69828"/>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ea typeface="ＤＦ平成ゴシック体W5" pitchFamily="1" charset="-128"/>
            </a:rPr>
            <a:t>下表の工事種別に対応した</a:t>
          </a:r>
          <a:endParaRPr kumimoji="1" lang="en-US" altLang="ja-JP" sz="1050">
            <a:ea typeface="ＤＦ平成ゴシック体W5" pitchFamily="1" charset="-128"/>
          </a:endParaRPr>
        </a:p>
        <a:p>
          <a:pPr algn="l"/>
          <a:r>
            <a:rPr kumimoji="1" lang="ja-JP" altLang="en-US" sz="1050" b="1">
              <a:solidFill>
                <a:srgbClr val="008E40"/>
              </a:solidFill>
              <a:ea typeface="ＤＦ平成ゴシック体W5" pitchFamily="1" charset="-128"/>
            </a:rPr>
            <a:t>１～１０</a:t>
          </a:r>
          <a:r>
            <a:rPr kumimoji="1" lang="ja-JP" altLang="en-US" sz="1050">
              <a:ea typeface="ＤＦ平成ゴシック体W5" pitchFamily="1" charset="-128"/>
            </a:rPr>
            <a:t>までの番号を選択</a:t>
          </a:r>
          <a:endParaRPr kumimoji="1" lang="en-US" altLang="ja-JP" sz="1050">
            <a:ea typeface="ＤＦ平成ゴシック体W5" pitchFamily="1" charset="-128"/>
          </a:endParaRPr>
        </a:p>
        <a:p>
          <a:pPr algn="l"/>
          <a:r>
            <a:rPr kumimoji="1" lang="ja-JP" altLang="en-US" sz="1050">
              <a:ea typeface="ＤＦ平成ゴシック体W5" pitchFamily="1" charset="-128"/>
            </a:rPr>
            <a:t>してください。</a:t>
          </a:r>
          <a:endParaRPr kumimoji="1" lang="en-US" altLang="ja-JP" sz="1050">
            <a:ea typeface="ＤＦ平成ゴシック体W5" pitchFamily="1" charset="-128"/>
          </a:endParaRPr>
        </a:p>
      </xdr:txBody>
    </xdr:sp>
    <xdr:clientData/>
  </xdr:twoCellAnchor>
  <xdr:twoCellAnchor>
    <xdr:from>
      <xdr:col>5</xdr:col>
      <xdr:colOff>531809</xdr:colOff>
      <xdr:row>9</xdr:row>
      <xdr:rowOff>333375</xdr:rowOff>
    </xdr:from>
    <xdr:to>
      <xdr:col>7</xdr:col>
      <xdr:colOff>690559</xdr:colOff>
      <xdr:row>12</xdr:row>
      <xdr:rowOff>79375</xdr:rowOff>
    </xdr:to>
    <xdr:sp macro="" textlink="">
      <xdr:nvSpPr>
        <xdr:cNvPr id="6" name="角丸四角形吹き出し 7">
          <a:extLst>
            <a:ext uri="{FF2B5EF4-FFF2-40B4-BE49-F238E27FC236}">
              <a16:creationId xmlns:a16="http://schemas.microsoft.com/office/drawing/2014/main" id="{70340881-A920-492C-B70C-3C884F9E1F20}"/>
            </a:ext>
          </a:extLst>
        </xdr:cNvPr>
        <xdr:cNvSpPr/>
      </xdr:nvSpPr>
      <xdr:spPr>
        <a:xfrm>
          <a:off x="3865559" y="2657475"/>
          <a:ext cx="2082800" cy="1250950"/>
        </a:xfrm>
        <a:prstGeom prst="wedgeRoundRectCallout">
          <a:avLst>
            <a:gd name="adj1" fmla="val -74650"/>
            <a:gd name="adj2" fmla="val 3212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ea typeface="ＤＦ平成ゴシック体W5" pitchFamily="1" charset="-128"/>
            </a:rPr>
            <a:t>当該工事における労働者の</a:t>
          </a:r>
          <a:endParaRPr kumimoji="1" lang="en-US" altLang="ja-JP" sz="1050">
            <a:ea typeface="ＤＦ平成ゴシック体W5" pitchFamily="1" charset="-128"/>
          </a:endParaRPr>
        </a:p>
        <a:p>
          <a:pPr algn="l"/>
          <a:r>
            <a:rPr kumimoji="1" lang="ja-JP" altLang="en-US" sz="1050">
              <a:ea typeface="ＤＦ平成ゴシック体W5" pitchFamily="1" charset="-128"/>
            </a:rPr>
            <a:t>建退共制度加入率を入力</a:t>
          </a:r>
          <a:endParaRPr kumimoji="1" lang="en-US" altLang="ja-JP" sz="1050">
            <a:ea typeface="ＤＦ平成ゴシック体W5" pitchFamily="1" charset="-128"/>
          </a:endParaRPr>
        </a:p>
        <a:p>
          <a:pPr algn="l"/>
          <a:r>
            <a:rPr kumimoji="1" lang="ja-JP" altLang="en-US" sz="1050">
              <a:ea typeface="ＤＦ平成ゴシック体W5" pitchFamily="1" charset="-128"/>
            </a:rPr>
            <a:t>してください。</a:t>
          </a:r>
          <a:endParaRPr kumimoji="1" lang="en-US" altLang="ja-JP" sz="1050">
            <a:ea typeface="ＤＦ平成ゴシック体W5" pitchFamily="1" charset="-128"/>
          </a:endParaRPr>
        </a:p>
      </xdr:txBody>
    </xdr:sp>
    <xdr:clientData/>
  </xdr:twoCellAnchor>
  <xdr:twoCellAnchor>
    <xdr:from>
      <xdr:col>7</xdr:col>
      <xdr:colOff>821892</xdr:colOff>
      <xdr:row>0</xdr:row>
      <xdr:rowOff>66675</xdr:rowOff>
    </xdr:from>
    <xdr:to>
      <xdr:col>14</xdr:col>
      <xdr:colOff>333374</xdr:colOff>
      <xdr:row>7</xdr:row>
      <xdr:rowOff>31750</xdr:rowOff>
    </xdr:to>
    <xdr:sp macro="" textlink="">
      <xdr:nvSpPr>
        <xdr:cNvPr id="7" name="四角形吹き出し 6">
          <a:extLst>
            <a:ext uri="{FF2B5EF4-FFF2-40B4-BE49-F238E27FC236}">
              <a16:creationId xmlns:a16="http://schemas.microsoft.com/office/drawing/2014/main" id="{7B8F2455-F8C0-4598-AA69-6823FE8988BB}"/>
            </a:ext>
          </a:extLst>
        </xdr:cNvPr>
        <xdr:cNvSpPr/>
      </xdr:nvSpPr>
      <xdr:spPr>
        <a:xfrm>
          <a:off x="6079692" y="66675"/>
          <a:ext cx="6245657" cy="1698625"/>
        </a:xfrm>
        <a:prstGeom prst="wedgeRectCallout">
          <a:avLst>
            <a:gd name="adj1" fmla="val -26522"/>
            <a:gd name="adj2" fmla="val 6058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総工事費×</a:t>
          </a:r>
          <a:r>
            <a:rPr lang="ja-JP" alt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共済</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証紙</a:t>
          </a:r>
          <a:r>
            <a:rPr lang="ja-JP" alt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または退職金ポイントの</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購入率／</a:t>
          </a:r>
          <a:r>
            <a:rPr 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1,000</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×建退共制度加入率／</a:t>
          </a:r>
          <a:r>
            <a:rPr 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70</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endParaRPr lang="en-US" alt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共済証紙</a:t>
          </a:r>
          <a:r>
            <a:rPr lang="ja-JP" alt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または退職金ポイント購入の</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参考値</a:t>
          </a:r>
          <a:endParaRPr lang="ja-JP" sz="950" u="none"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320</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掛金日額</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【B】</a:t>
          </a:r>
          <a:r>
            <a:rPr lang="ja-JP" alt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共済</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証紙</a:t>
          </a:r>
          <a:r>
            <a:rPr lang="ja-JP" alt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・退職金ポイント必要数（日分）（</a:t>
          </a:r>
          <a:r>
            <a:rPr lang="en-US" alt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小数点以下切り上げ）</a:t>
          </a:r>
          <a:endParaRPr lang="en-US" altLang="ja-JP" sz="950" kern="100">
            <a:solidFill>
              <a:schemeClr val="lt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【B】</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320</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掛金日額</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950" u="sng"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共済</a:t>
          </a:r>
          <a:r>
            <a:rPr lang="ja-JP" sz="950" u="sng"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証紙</a:t>
          </a:r>
          <a:r>
            <a:rPr lang="ja-JP" altLang="en-US" sz="950" u="sng"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・退職金ポイント</a:t>
          </a:r>
          <a:r>
            <a:rPr lang="ja-JP" sz="950" u="sng"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購入額</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となります。</a:t>
          </a:r>
          <a:endPar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退職金ポイントは</a:t>
          </a: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ポイント</a:t>
          </a: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円とし、</a:t>
          </a: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円単位で購入ができ</a:t>
          </a:r>
          <a:r>
            <a:rPr kumimoji="1" lang="ja-JP" altLang="en-US" sz="950">
              <a:solidFill>
                <a:srgbClr val="FF0000"/>
              </a:solidFill>
              <a:effectLst/>
              <a:latin typeface="BIZ UDゴシック" panose="020B0400000000000000" pitchFamily="49" charset="-128"/>
              <a:ea typeface="BIZ UDゴシック" panose="020B0400000000000000" pitchFamily="49" charset="-128"/>
              <a:cs typeface="+mn-cs"/>
            </a:rPr>
            <a:t>ますが、</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最低購入額は</a:t>
          </a: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3,000</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円から</a:t>
          </a:r>
          <a:r>
            <a:rPr kumimoji="1" lang="ja-JP" altLang="en-US" sz="950">
              <a:solidFill>
                <a:srgbClr val="FF0000"/>
              </a:solidFill>
              <a:effectLst/>
              <a:latin typeface="BIZ UDゴシック" panose="020B0400000000000000" pitchFamily="49" charset="-128"/>
              <a:ea typeface="BIZ UDゴシック" panose="020B0400000000000000" pitchFamily="49" charset="-128"/>
              <a:cs typeface="+mn-cs"/>
            </a:rPr>
            <a:t>と</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なり</a:t>
          </a:r>
          <a:r>
            <a:rPr kumimoji="1" lang="ja-JP" altLang="en-US" sz="950">
              <a:solidFill>
                <a:srgbClr val="FF0000"/>
              </a:solidFill>
              <a:effectLst/>
              <a:latin typeface="BIZ UDゴシック" panose="020B0400000000000000" pitchFamily="49" charset="-128"/>
              <a:ea typeface="BIZ UDゴシック" panose="020B0400000000000000" pitchFamily="49" charset="-128"/>
              <a:cs typeface="+mn-cs"/>
            </a:rPr>
            <a:t>ます。</a:t>
          </a:r>
          <a:endPar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7</xdr:col>
      <xdr:colOff>801686</xdr:colOff>
      <xdr:row>9</xdr:row>
      <xdr:rowOff>222250</xdr:rowOff>
    </xdr:from>
    <xdr:to>
      <xdr:col>14</xdr:col>
      <xdr:colOff>261934</xdr:colOff>
      <xdr:row>12</xdr:row>
      <xdr:rowOff>95249</xdr:rowOff>
    </xdr:to>
    <xdr:sp macro="" textlink="">
      <xdr:nvSpPr>
        <xdr:cNvPr id="8" name="角丸四角形吹き出し 8">
          <a:extLst>
            <a:ext uri="{FF2B5EF4-FFF2-40B4-BE49-F238E27FC236}">
              <a16:creationId xmlns:a16="http://schemas.microsoft.com/office/drawing/2014/main" id="{19876350-5BE1-4901-9991-8DC8868DA359}"/>
            </a:ext>
          </a:extLst>
        </xdr:cNvPr>
        <xdr:cNvSpPr/>
      </xdr:nvSpPr>
      <xdr:spPr>
        <a:xfrm>
          <a:off x="6059486" y="2546350"/>
          <a:ext cx="6194423" cy="1377949"/>
        </a:xfrm>
        <a:prstGeom prst="wedgeRoundRectCallout">
          <a:avLst>
            <a:gd name="adj1" fmla="val 37396"/>
            <a:gd name="adj2" fmla="val -18609"/>
            <a:gd name="adj3" fmla="val 16667"/>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endParaRPr kumimoji="1" lang="en-US" altLang="ja-JP" sz="1200">
            <a:solidFill>
              <a:srgbClr val="002060"/>
            </a:solidFill>
            <a:latin typeface="HGP創英角ﾎﾟｯﾌﾟ体" pitchFamily="50" charset="-128"/>
            <a:ea typeface="ＤＨＰ平成ゴシックW5" pitchFamily="2"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4459A-5BA4-4511-8035-73F30A3393D5}">
  <sheetPr>
    <pageSetUpPr fitToPage="1"/>
  </sheetPr>
  <dimension ref="A1:T44"/>
  <sheetViews>
    <sheetView tabSelected="1" view="pageBreakPreview" topLeftCell="A5" zoomScale="60" zoomScaleNormal="70" workbookViewId="0">
      <selection activeCell="B25" sqref="B25"/>
    </sheetView>
  </sheetViews>
  <sheetFormatPr defaultRowHeight="13.5" x14ac:dyDescent="0.4"/>
  <cols>
    <col min="1" max="1" width="5" style="30" customWidth="1"/>
    <col min="2" max="2" width="2.625" style="30" customWidth="1"/>
    <col min="3" max="3" width="0.875" style="30" customWidth="1"/>
    <col min="4" max="4" width="9" style="30"/>
    <col min="5" max="5" width="7.625" style="30" customWidth="1"/>
    <col min="6" max="6" width="14.125" style="30" customWidth="1"/>
    <col min="7" max="7" width="4.125" style="30" customWidth="1"/>
    <col min="8" max="8" width="3.625" style="30" customWidth="1"/>
    <col min="9" max="9" width="6.625" style="30" customWidth="1"/>
    <col min="10" max="10" width="5.25" style="30" customWidth="1"/>
    <col min="11" max="11" width="4.75" style="30" customWidth="1"/>
    <col min="12" max="12" width="2.5" style="30" customWidth="1"/>
    <col min="13" max="13" width="3.375" style="30" customWidth="1"/>
    <col min="14" max="14" width="6" style="30" customWidth="1"/>
    <col min="15" max="15" width="7.75" style="30" customWidth="1"/>
    <col min="16" max="16" width="4" style="30" customWidth="1"/>
    <col min="17" max="17" width="5.125" style="30" customWidth="1"/>
    <col min="18" max="18" width="6.75" style="30" customWidth="1"/>
    <col min="19" max="19" width="1.625" style="30" customWidth="1"/>
    <col min="20" max="20" width="4.375" style="30" customWidth="1"/>
    <col min="21" max="16384" width="9" style="30"/>
  </cols>
  <sheetData>
    <row r="1" spans="1:20" x14ac:dyDescent="0.4">
      <c r="A1" s="30" t="s">
        <v>45</v>
      </c>
    </row>
    <row r="3" spans="1:20" ht="20.100000000000001" customHeight="1" x14ac:dyDescent="0.4">
      <c r="B3" s="100" t="s">
        <v>1</v>
      </c>
      <c r="C3" s="100"/>
      <c r="D3" s="100"/>
      <c r="E3" s="101"/>
      <c r="F3" s="101"/>
      <c r="G3" s="101"/>
      <c r="H3" s="101"/>
      <c r="I3" s="101"/>
      <c r="J3" s="31" t="s">
        <v>3</v>
      </c>
    </row>
    <row r="4" spans="1:20" ht="20.100000000000001" customHeight="1" x14ac:dyDescent="0.4">
      <c r="B4" s="102" t="s">
        <v>4</v>
      </c>
      <c r="C4" s="102"/>
      <c r="D4" s="102"/>
      <c r="E4" s="102"/>
      <c r="F4" s="102"/>
      <c r="G4" s="103"/>
      <c r="H4" s="103"/>
      <c r="I4" s="103"/>
      <c r="J4" s="103"/>
      <c r="K4" s="103"/>
      <c r="L4" s="103"/>
      <c r="M4" s="103"/>
      <c r="N4" s="103"/>
      <c r="O4" s="103"/>
      <c r="P4" s="103"/>
      <c r="Q4" s="103"/>
      <c r="R4" s="103"/>
      <c r="S4" s="103"/>
      <c r="T4" s="103"/>
    </row>
    <row r="5" spans="1:20" ht="3.95" customHeight="1" x14ac:dyDescent="0.4"/>
    <row r="6" spans="1:20" ht="20.100000000000001" customHeight="1" x14ac:dyDescent="0.4">
      <c r="B6" s="104" t="s">
        <v>6</v>
      </c>
      <c r="C6" s="105"/>
      <c r="D6" s="105"/>
      <c r="E6" s="105"/>
      <c r="F6" s="105"/>
      <c r="G6" s="106"/>
      <c r="H6" s="106"/>
      <c r="I6" s="106"/>
      <c r="J6" s="106"/>
      <c r="K6" s="107"/>
      <c r="M6" s="108" t="s">
        <v>7</v>
      </c>
      <c r="N6" s="109"/>
      <c r="O6" s="110"/>
      <c r="P6" s="110"/>
      <c r="Q6" s="110"/>
      <c r="R6" s="32" t="s">
        <v>8</v>
      </c>
      <c r="S6" s="33"/>
    </row>
    <row r="7" spans="1:20" ht="3" customHeight="1" x14ac:dyDescent="0.4"/>
    <row r="8" spans="1:20" ht="23.1" customHeight="1" x14ac:dyDescent="0.4">
      <c r="F8" s="30" t="s">
        <v>9</v>
      </c>
    </row>
    <row r="9" spans="1:20" ht="3" customHeight="1" x14ac:dyDescent="0.4"/>
    <row r="10" spans="1:20" ht="23.1" customHeight="1" x14ac:dyDescent="0.4">
      <c r="F10" s="30" t="s">
        <v>10</v>
      </c>
      <c r="G10" s="112"/>
      <c r="H10" s="112"/>
      <c r="I10" s="112"/>
      <c r="J10" s="112"/>
      <c r="K10" s="112"/>
      <c r="L10" s="112"/>
      <c r="M10" s="112"/>
      <c r="N10" s="112"/>
      <c r="O10" s="112"/>
      <c r="P10" s="112"/>
      <c r="Q10" s="112"/>
      <c r="R10" s="112"/>
    </row>
    <row r="11" spans="1:20" ht="3" customHeight="1" x14ac:dyDescent="0.4"/>
    <row r="12" spans="1:20" ht="23.1" customHeight="1" x14ac:dyDescent="0.4">
      <c r="F12" s="34" t="s">
        <v>12</v>
      </c>
      <c r="G12" s="103"/>
      <c r="H12" s="103"/>
      <c r="I12" s="103"/>
      <c r="J12" s="103"/>
      <c r="K12" s="103"/>
      <c r="L12" s="103"/>
      <c r="M12" s="103"/>
      <c r="N12" s="103"/>
      <c r="O12" s="103"/>
      <c r="P12" s="103"/>
      <c r="Q12" s="103"/>
      <c r="R12" s="103"/>
    </row>
    <row r="13" spans="1:20" ht="5.0999999999999996" customHeight="1" x14ac:dyDescent="0.4"/>
    <row r="14" spans="1:20" ht="18" customHeight="1" x14ac:dyDescent="0.4">
      <c r="F14" s="35" t="s">
        <v>14</v>
      </c>
      <c r="G14" s="36"/>
      <c r="H14" s="36"/>
      <c r="I14" s="36"/>
      <c r="J14" s="36"/>
      <c r="K14" s="113"/>
      <c r="L14" s="113"/>
      <c r="M14" s="113"/>
      <c r="N14" s="113"/>
      <c r="O14" s="113"/>
      <c r="P14" s="113"/>
      <c r="Q14" s="113"/>
      <c r="R14" s="114"/>
    </row>
    <row r="15" spans="1:20" ht="3.95" customHeight="1" x14ac:dyDescent="0.4"/>
    <row r="16" spans="1:20" ht="18" customHeight="1" x14ac:dyDescent="0.4">
      <c r="F16" s="115" t="s">
        <v>16</v>
      </c>
      <c r="G16" s="116"/>
      <c r="H16" s="116"/>
      <c r="I16" s="116"/>
      <c r="J16" s="116"/>
      <c r="K16" s="117"/>
      <c r="L16" s="117"/>
      <c r="M16" s="117"/>
      <c r="N16" s="117"/>
      <c r="O16" s="117"/>
      <c r="P16" s="117"/>
      <c r="Q16" s="117"/>
      <c r="R16" s="118"/>
    </row>
    <row r="17" spans="2:20" ht="3.95" customHeight="1" x14ac:dyDescent="0.4"/>
    <row r="18" spans="2:20" ht="18" customHeight="1" x14ac:dyDescent="0.4">
      <c r="F18" s="35" t="s">
        <v>17</v>
      </c>
      <c r="G18" s="36"/>
      <c r="H18" s="36"/>
      <c r="I18" s="36"/>
      <c r="J18" s="36"/>
      <c r="K18" s="119"/>
      <c r="L18" s="119"/>
      <c r="M18" s="119"/>
      <c r="N18" s="119"/>
      <c r="O18" s="119"/>
      <c r="P18" s="119"/>
      <c r="Q18" s="119"/>
      <c r="R18" s="37" t="s">
        <v>8</v>
      </c>
      <c r="S18" s="33"/>
    </row>
    <row r="19" spans="2:20" ht="3" customHeight="1" x14ac:dyDescent="0.4"/>
    <row r="20" spans="2:20" ht="30" customHeight="1" x14ac:dyDescent="0.4">
      <c r="D20" s="120" t="s">
        <v>19</v>
      </c>
      <c r="E20" s="120"/>
      <c r="F20" s="120"/>
      <c r="G20" s="120"/>
      <c r="H20" s="120"/>
      <c r="I20" s="120"/>
      <c r="J20" s="120"/>
      <c r="K20" s="120"/>
      <c r="L20" s="120"/>
      <c r="M20" s="120"/>
      <c r="N20" s="120"/>
      <c r="O20" s="120"/>
      <c r="P20" s="120"/>
      <c r="Q20" s="120"/>
      <c r="R20" s="120"/>
      <c r="S20" s="38"/>
    </row>
    <row r="21" spans="2:20" ht="2.1" customHeight="1" x14ac:dyDescent="0.4"/>
    <row r="22" spans="2:20" ht="375" customHeight="1" x14ac:dyDescent="0.4">
      <c r="T22" s="39" t="s">
        <v>20</v>
      </c>
    </row>
    <row r="23" spans="2:20" ht="18" customHeight="1" x14ac:dyDescent="0.4">
      <c r="B23" s="30" t="s">
        <v>46</v>
      </c>
    </row>
    <row r="24" spans="2:20" ht="6.95" customHeight="1" x14ac:dyDescent="0.4"/>
    <row r="25" spans="2:20" ht="18" customHeight="1" x14ac:dyDescent="0.4">
      <c r="B25" s="40"/>
      <c r="D25" s="30" t="s">
        <v>22</v>
      </c>
    </row>
    <row r="26" spans="2:20" ht="6.75" customHeight="1" x14ac:dyDescent="0.4"/>
    <row r="27" spans="2:20" ht="18" customHeight="1" x14ac:dyDescent="0.4">
      <c r="B27" s="40"/>
      <c r="D27" s="30" t="s">
        <v>24</v>
      </c>
    </row>
    <row r="28" spans="2:20" x14ac:dyDescent="0.4">
      <c r="F28" s="41" t="s">
        <v>25</v>
      </c>
      <c r="G28" s="42"/>
      <c r="I28" s="111" t="s">
        <v>26</v>
      </c>
      <c r="J28" s="111"/>
    </row>
    <row r="29" spans="2:20" ht="33" customHeight="1" x14ac:dyDescent="0.4">
      <c r="F29" s="43"/>
      <c r="G29" s="44" t="s">
        <v>28</v>
      </c>
      <c r="H29" s="33" t="s">
        <v>29</v>
      </c>
      <c r="I29" s="121"/>
      <c r="J29" s="122"/>
      <c r="K29" s="45" t="s">
        <v>8</v>
      </c>
      <c r="L29" s="123" t="s">
        <v>30</v>
      </c>
      <c r="M29" s="124"/>
      <c r="N29" s="121" t="str">
        <f>IF(F29="","",F29*I29)</f>
        <v/>
      </c>
      <c r="O29" s="122"/>
      <c r="P29" s="45" t="s">
        <v>8</v>
      </c>
    </row>
    <row r="30" spans="2:20" ht="6.75" customHeight="1" x14ac:dyDescent="0.4">
      <c r="G30" s="46"/>
      <c r="H30" s="33"/>
      <c r="K30" s="46"/>
      <c r="L30" s="33"/>
      <c r="P30" s="46"/>
    </row>
    <row r="31" spans="2:20" ht="18" customHeight="1" x14ac:dyDescent="0.4">
      <c r="B31" s="40"/>
      <c r="D31" s="30" t="s">
        <v>32</v>
      </c>
    </row>
    <row r="32" spans="2:20" x14ac:dyDescent="0.4">
      <c r="F32" s="47" t="s">
        <v>7</v>
      </c>
      <c r="I32" s="47" t="s">
        <v>33</v>
      </c>
      <c r="K32" s="111" t="s">
        <v>34</v>
      </c>
      <c r="L32" s="111"/>
    </row>
    <row r="33" spans="2:18" x14ac:dyDescent="0.4">
      <c r="F33" s="127"/>
      <c r="G33" s="130" t="s">
        <v>8</v>
      </c>
      <c r="H33" s="123" t="s">
        <v>29</v>
      </c>
      <c r="I33" s="40"/>
      <c r="J33" s="132" t="s">
        <v>29</v>
      </c>
      <c r="K33" s="48"/>
      <c r="L33" s="44" t="s">
        <v>35</v>
      </c>
      <c r="M33" s="132" t="s">
        <v>30</v>
      </c>
      <c r="N33" s="127" t="str">
        <f>IF(F33="","",F33*I33/1000*K33/70)</f>
        <v/>
      </c>
      <c r="O33" s="133"/>
      <c r="P33" s="130" t="s">
        <v>8</v>
      </c>
    </row>
    <row r="34" spans="2:18" ht="3" customHeight="1" x14ac:dyDescent="0.4">
      <c r="F34" s="128"/>
      <c r="G34" s="124"/>
      <c r="H34" s="123"/>
      <c r="I34" s="49"/>
      <c r="J34" s="132"/>
      <c r="K34" s="50"/>
      <c r="L34" s="50"/>
      <c r="M34" s="132"/>
      <c r="N34" s="128"/>
      <c r="O34" s="134"/>
      <c r="P34" s="124"/>
    </row>
    <row r="35" spans="2:18" x14ac:dyDescent="0.4">
      <c r="F35" s="129"/>
      <c r="G35" s="131"/>
      <c r="H35" s="123"/>
      <c r="I35" s="51">
        <v>1000</v>
      </c>
      <c r="J35" s="132"/>
      <c r="K35" s="30">
        <v>70</v>
      </c>
      <c r="L35" s="30" t="s">
        <v>35</v>
      </c>
      <c r="M35" s="132"/>
      <c r="N35" s="129"/>
      <c r="O35" s="135"/>
      <c r="P35" s="131"/>
    </row>
    <row r="36" spans="2:18" x14ac:dyDescent="0.4">
      <c r="F36" s="30" t="s">
        <v>36</v>
      </c>
    </row>
    <row r="37" spans="2:18" ht="18" customHeight="1" x14ac:dyDescent="0.4">
      <c r="B37" s="40" t="s">
        <v>31</v>
      </c>
      <c r="D37" s="30" t="s">
        <v>37</v>
      </c>
    </row>
    <row r="38" spans="2:18" ht="27.95" customHeight="1" x14ac:dyDescent="0.4">
      <c r="E38" s="136" t="s">
        <v>38</v>
      </c>
      <c r="F38" s="137"/>
      <c r="G38" s="137"/>
      <c r="H38" s="137"/>
      <c r="I38" s="137"/>
      <c r="J38" s="137"/>
      <c r="K38" s="137"/>
      <c r="L38" s="137"/>
      <c r="M38" s="137"/>
      <c r="N38" s="137"/>
      <c r="O38" s="137"/>
      <c r="P38" s="137"/>
      <c r="Q38" s="137"/>
      <c r="R38" s="138"/>
    </row>
    <row r="40" spans="2:18" x14ac:dyDescent="0.4">
      <c r="D40" s="30" t="s">
        <v>39</v>
      </c>
    </row>
    <row r="41" spans="2:18" ht="20.100000000000001" customHeight="1" x14ac:dyDescent="0.4">
      <c r="D41" s="30" t="s">
        <v>40</v>
      </c>
    </row>
    <row r="42" spans="2:18" ht="20.100000000000001" customHeight="1" x14ac:dyDescent="0.4">
      <c r="D42" s="125" t="s">
        <v>41</v>
      </c>
      <c r="E42" s="126"/>
      <c r="F42" s="126"/>
      <c r="G42" s="126"/>
      <c r="H42" s="126"/>
      <c r="I42" s="126"/>
      <c r="J42" s="126"/>
      <c r="K42" s="126"/>
      <c r="L42" s="126"/>
      <c r="M42" s="126"/>
      <c r="N42" s="126"/>
      <c r="O42" s="30" t="s">
        <v>42</v>
      </c>
    </row>
    <row r="43" spans="2:18" ht="20.100000000000001" customHeight="1" x14ac:dyDescent="0.4">
      <c r="D43" s="126" t="s">
        <v>43</v>
      </c>
      <c r="E43" s="126"/>
      <c r="F43" s="126"/>
      <c r="G43" s="126"/>
      <c r="H43" s="126"/>
      <c r="I43" s="126"/>
      <c r="J43" s="126"/>
      <c r="K43" s="126"/>
      <c r="L43" s="126"/>
      <c r="M43" s="126"/>
      <c r="N43" s="126"/>
      <c r="O43" s="30" t="s">
        <v>42</v>
      </c>
    </row>
    <row r="44" spans="2:18" ht="19.5" customHeight="1" x14ac:dyDescent="0.4">
      <c r="D44" s="125" t="s">
        <v>44</v>
      </c>
      <c r="E44" s="126"/>
      <c r="F44" s="126"/>
      <c r="G44" s="126"/>
      <c r="H44" s="126"/>
      <c r="I44" s="126"/>
      <c r="J44" s="126"/>
      <c r="K44" s="126"/>
      <c r="L44" s="126"/>
      <c r="M44" s="126"/>
      <c r="N44" s="126"/>
      <c r="O44" s="30" t="s">
        <v>42</v>
      </c>
    </row>
  </sheetData>
  <mergeCells count="32">
    <mergeCell ref="P33:P35"/>
    <mergeCell ref="E38:F38"/>
    <mergeCell ref="G38:R38"/>
    <mergeCell ref="D42:N42"/>
    <mergeCell ref="D43:N43"/>
    <mergeCell ref="D44:N44"/>
    <mergeCell ref="F33:F35"/>
    <mergeCell ref="G33:G35"/>
    <mergeCell ref="H33:H35"/>
    <mergeCell ref="J33:J35"/>
    <mergeCell ref="M33:M35"/>
    <mergeCell ref="N33:O35"/>
    <mergeCell ref="K32:L32"/>
    <mergeCell ref="G10:R10"/>
    <mergeCell ref="G12:R12"/>
    <mergeCell ref="K14:R14"/>
    <mergeCell ref="F16:J16"/>
    <mergeCell ref="K16:R16"/>
    <mergeCell ref="K18:Q18"/>
    <mergeCell ref="D20:R20"/>
    <mergeCell ref="I28:J28"/>
    <mergeCell ref="I29:J29"/>
    <mergeCell ref="L29:M29"/>
    <mergeCell ref="N29:O29"/>
    <mergeCell ref="B3:D3"/>
    <mergeCell ref="E3:I3"/>
    <mergeCell ref="B4:F4"/>
    <mergeCell ref="G4:T4"/>
    <mergeCell ref="B6:F6"/>
    <mergeCell ref="G6:K6"/>
    <mergeCell ref="M6:N6"/>
    <mergeCell ref="O6:Q6"/>
  </mergeCells>
  <phoneticPr fontId="3"/>
  <dataValidations count="1">
    <dataValidation type="list" allowBlank="1" showInputMessage="1" showErrorMessage="1" sqref="B25 B27 B31 B37" xr:uid="{912A9F0B-F9BB-439A-940C-5FFFFC4F1553}">
      <formula1>"レ, 　"</formula1>
    </dataValidation>
  </dataValidations>
  <pageMargins left="0.43307086614173229" right="0.43307086614173229" top="0.35433070866141736" bottom="0.35433070866141736"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DBB8-92CA-4407-9895-48FE81FD96A9}">
  <dimension ref="A1:T44"/>
  <sheetViews>
    <sheetView view="pageBreakPreview" zoomScaleNormal="85" zoomScaleSheetLayoutView="100" workbookViewId="0">
      <selection activeCell="W10" sqref="W10"/>
    </sheetView>
  </sheetViews>
  <sheetFormatPr defaultRowHeight="13.5" x14ac:dyDescent="0.4"/>
  <cols>
    <col min="1" max="1" width="5" style="1" customWidth="1"/>
    <col min="2" max="2" width="2.625" style="1" customWidth="1"/>
    <col min="3" max="3" width="0.875" style="1" customWidth="1"/>
    <col min="4" max="4" width="9" style="1"/>
    <col min="5" max="5" width="7.625" style="1" customWidth="1"/>
    <col min="6" max="6" width="14.125" style="1" customWidth="1"/>
    <col min="7" max="7" width="4.125" style="1" customWidth="1"/>
    <col min="8" max="8" width="3.625" style="1" customWidth="1"/>
    <col min="9" max="9" width="6.625" style="1" customWidth="1"/>
    <col min="10" max="10" width="5.25" style="1" customWidth="1"/>
    <col min="11" max="11" width="4.75" style="1" customWidth="1"/>
    <col min="12" max="12" width="2.5" style="1" customWidth="1"/>
    <col min="13" max="13" width="3.375" style="1" customWidth="1"/>
    <col min="14" max="14" width="6" style="1" customWidth="1"/>
    <col min="15" max="15" width="7.75" style="1" customWidth="1"/>
    <col min="16" max="16" width="4" style="1" customWidth="1"/>
    <col min="17" max="17" width="5.125" style="1" customWidth="1"/>
    <col min="18" max="18" width="6.75" style="1" customWidth="1"/>
    <col min="19" max="19" width="1.625" style="1" customWidth="1"/>
    <col min="20" max="20" width="4.375" style="1" customWidth="1"/>
    <col min="21" max="16384" width="9" style="1"/>
  </cols>
  <sheetData>
    <row r="1" spans="1:20" ht="17.25" x14ac:dyDescent="0.4">
      <c r="A1" s="140" t="s">
        <v>0</v>
      </c>
      <c r="B1" s="140"/>
      <c r="C1" s="140"/>
      <c r="D1" s="140"/>
      <c r="E1" s="140"/>
      <c r="F1" s="140"/>
      <c r="G1" s="140"/>
      <c r="H1" s="140"/>
      <c r="I1" s="140"/>
      <c r="J1" s="140"/>
      <c r="K1" s="140"/>
      <c r="L1" s="140"/>
      <c r="M1" s="140"/>
      <c r="N1" s="140"/>
      <c r="O1" s="140"/>
      <c r="P1" s="140"/>
      <c r="Q1" s="140"/>
      <c r="R1" s="140"/>
      <c r="S1" s="140"/>
      <c r="T1" s="140"/>
    </row>
    <row r="3" spans="1:20" x14ac:dyDescent="0.4">
      <c r="B3" s="141" t="s">
        <v>1</v>
      </c>
      <c r="C3" s="141"/>
      <c r="D3" s="141"/>
      <c r="E3" s="142" t="s">
        <v>2</v>
      </c>
      <c r="F3" s="142"/>
      <c r="G3" s="142"/>
      <c r="H3" s="142"/>
      <c r="I3" s="142"/>
      <c r="J3" s="2" t="s">
        <v>3</v>
      </c>
    </row>
    <row r="4" spans="1:20" x14ac:dyDescent="0.4">
      <c r="B4" s="143" t="s">
        <v>4</v>
      </c>
      <c r="C4" s="143"/>
      <c r="D4" s="143"/>
      <c r="E4" s="143"/>
      <c r="F4" s="143"/>
      <c r="G4" s="144" t="s">
        <v>5</v>
      </c>
      <c r="H4" s="144"/>
      <c r="I4" s="144"/>
      <c r="J4" s="144"/>
      <c r="K4" s="144"/>
      <c r="L4" s="144"/>
      <c r="M4" s="144"/>
      <c r="N4" s="144"/>
      <c r="O4" s="144"/>
      <c r="P4" s="144"/>
      <c r="Q4" s="144"/>
      <c r="R4" s="144"/>
      <c r="S4" s="144"/>
      <c r="T4" s="144"/>
    </row>
    <row r="6" spans="1:20" x14ac:dyDescent="0.4">
      <c r="B6" s="145" t="s">
        <v>6</v>
      </c>
      <c r="C6" s="146"/>
      <c r="D6" s="146"/>
      <c r="E6" s="146"/>
      <c r="F6" s="146"/>
      <c r="G6" s="147"/>
      <c r="H6" s="147"/>
      <c r="I6" s="147"/>
      <c r="J6" s="147"/>
      <c r="K6" s="148"/>
      <c r="M6" s="149" t="s">
        <v>7</v>
      </c>
      <c r="N6" s="150"/>
      <c r="O6" s="151"/>
      <c r="P6" s="151"/>
      <c r="Q6" s="151"/>
      <c r="R6" s="3" t="s">
        <v>8</v>
      </c>
      <c r="S6" s="4"/>
    </row>
    <row r="8" spans="1:20" x14ac:dyDescent="0.4">
      <c r="F8" s="1" t="s">
        <v>9</v>
      </c>
    </row>
    <row r="10" spans="1:20" x14ac:dyDescent="0.4">
      <c r="F10" s="1" t="s">
        <v>10</v>
      </c>
      <c r="G10" s="152" t="s">
        <v>11</v>
      </c>
      <c r="H10" s="152"/>
      <c r="I10" s="152"/>
      <c r="J10" s="152"/>
      <c r="K10" s="152"/>
      <c r="L10" s="152"/>
      <c r="M10" s="152"/>
      <c r="N10" s="152"/>
      <c r="O10" s="152"/>
      <c r="P10" s="152"/>
      <c r="Q10" s="152"/>
      <c r="R10" s="152"/>
    </row>
    <row r="12" spans="1:20" x14ac:dyDescent="0.4">
      <c r="F12" s="5" t="s">
        <v>12</v>
      </c>
      <c r="G12" s="144" t="s">
        <v>13</v>
      </c>
      <c r="H12" s="144"/>
      <c r="I12" s="144"/>
      <c r="J12" s="144"/>
      <c r="K12" s="144"/>
      <c r="L12" s="144"/>
      <c r="M12" s="144"/>
      <c r="N12" s="144"/>
      <c r="O12" s="144"/>
      <c r="P12" s="144"/>
      <c r="Q12" s="144"/>
      <c r="R12" s="144"/>
    </row>
    <row r="14" spans="1:20" x14ac:dyDescent="0.4">
      <c r="F14" s="6" t="s">
        <v>14</v>
      </c>
      <c r="G14" s="153" t="s">
        <v>15</v>
      </c>
      <c r="H14" s="153"/>
      <c r="I14" s="153"/>
      <c r="J14" s="153"/>
      <c r="K14" s="153"/>
      <c r="L14" s="153"/>
      <c r="M14" s="153"/>
      <c r="N14" s="153"/>
      <c r="O14" s="153"/>
      <c r="P14" s="153"/>
      <c r="Q14" s="153"/>
      <c r="R14" s="154"/>
    </row>
    <row r="16" spans="1:20" x14ac:dyDescent="0.4">
      <c r="F16" s="6" t="s">
        <v>16</v>
      </c>
      <c r="G16" s="6"/>
      <c r="H16" s="7"/>
      <c r="I16" s="7"/>
      <c r="J16" s="7"/>
      <c r="K16" s="155"/>
      <c r="L16" s="155"/>
      <c r="M16" s="155"/>
      <c r="N16" s="155"/>
      <c r="O16" s="155"/>
      <c r="P16" s="155"/>
      <c r="Q16" s="155"/>
      <c r="R16" s="156"/>
    </row>
    <row r="18" spans="2:20" x14ac:dyDescent="0.4">
      <c r="F18" s="6" t="s">
        <v>17</v>
      </c>
      <c r="G18" s="7"/>
      <c r="H18" s="7"/>
      <c r="I18" s="7"/>
      <c r="J18" s="7"/>
      <c r="K18" s="157" t="s">
        <v>18</v>
      </c>
      <c r="L18" s="157"/>
      <c r="M18" s="157"/>
      <c r="N18" s="157"/>
      <c r="O18" s="157"/>
      <c r="P18" s="157"/>
      <c r="Q18" s="157"/>
      <c r="R18" s="8" t="s">
        <v>8</v>
      </c>
      <c r="S18" s="4"/>
    </row>
    <row r="20" spans="2:20" ht="21" x14ac:dyDescent="0.4">
      <c r="D20" s="139" t="s">
        <v>19</v>
      </c>
      <c r="E20" s="139"/>
      <c r="F20" s="139"/>
      <c r="G20" s="139"/>
      <c r="H20" s="139"/>
      <c r="I20" s="139"/>
      <c r="J20" s="139"/>
      <c r="K20" s="139"/>
      <c r="L20" s="139"/>
      <c r="M20" s="139"/>
      <c r="N20" s="139"/>
      <c r="O20" s="139"/>
      <c r="P20" s="139"/>
      <c r="Q20" s="139"/>
      <c r="R20" s="139"/>
      <c r="S20" s="9"/>
    </row>
    <row r="22" spans="2:20" ht="277.5" x14ac:dyDescent="0.4">
      <c r="T22" s="10" t="s">
        <v>20</v>
      </c>
    </row>
    <row r="23" spans="2:20" ht="17.25" x14ac:dyDescent="0.4">
      <c r="B23" s="1" t="s">
        <v>21</v>
      </c>
    </row>
    <row r="25" spans="2:20" x14ac:dyDescent="0.4">
      <c r="B25" s="11"/>
      <c r="D25" s="1" t="s">
        <v>22</v>
      </c>
    </row>
    <row r="27" spans="2:20" x14ac:dyDescent="0.4">
      <c r="B27" s="11" t="s">
        <v>23</v>
      </c>
      <c r="D27" s="1" t="s">
        <v>24</v>
      </c>
    </row>
    <row r="28" spans="2:20" x14ac:dyDescent="0.4">
      <c r="F28" s="12" t="s">
        <v>25</v>
      </c>
      <c r="G28" s="13"/>
      <c r="I28" s="158" t="s">
        <v>26</v>
      </c>
      <c r="J28" s="158"/>
    </row>
    <row r="29" spans="2:20" x14ac:dyDescent="0.4">
      <c r="F29" s="14" t="s">
        <v>27</v>
      </c>
      <c r="G29" s="15" t="s">
        <v>28</v>
      </c>
      <c r="H29" s="4" t="s">
        <v>29</v>
      </c>
      <c r="I29" s="159" t="s">
        <v>27</v>
      </c>
      <c r="J29" s="160"/>
      <c r="K29" s="16" t="s">
        <v>8</v>
      </c>
      <c r="L29" s="161" t="s">
        <v>30</v>
      </c>
      <c r="M29" s="162"/>
      <c r="N29" s="159" t="s">
        <v>18</v>
      </c>
      <c r="O29" s="160"/>
      <c r="P29" s="16" t="s">
        <v>8</v>
      </c>
    </row>
    <row r="30" spans="2:20" x14ac:dyDescent="0.4">
      <c r="G30" s="17"/>
      <c r="H30" s="4"/>
      <c r="K30" s="17"/>
      <c r="L30" s="4"/>
      <c r="P30" s="17"/>
    </row>
    <row r="31" spans="2:20" x14ac:dyDescent="0.4">
      <c r="B31" s="11" t="s">
        <v>31</v>
      </c>
      <c r="D31" s="1" t="s">
        <v>32</v>
      </c>
    </row>
    <row r="32" spans="2:20" x14ac:dyDescent="0.4">
      <c r="F32" s="18" t="s">
        <v>7</v>
      </c>
      <c r="I32" s="18" t="s">
        <v>33</v>
      </c>
      <c r="K32" s="158" t="s">
        <v>34</v>
      </c>
      <c r="L32" s="158"/>
    </row>
    <row r="33" spans="2:18" x14ac:dyDescent="0.4">
      <c r="F33" s="165"/>
      <c r="G33" s="171" t="s">
        <v>8</v>
      </c>
      <c r="H33" s="161" t="s">
        <v>29</v>
      </c>
      <c r="I33" s="11"/>
      <c r="J33" s="178" t="s">
        <v>29</v>
      </c>
      <c r="K33" s="19"/>
      <c r="L33" s="15" t="s">
        <v>35</v>
      </c>
      <c r="M33" s="178" t="s">
        <v>30</v>
      </c>
      <c r="N33" s="165" t="str">
        <f>IF(F33="","",F33*I33/1000*K33/70)</f>
        <v/>
      </c>
      <c r="O33" s="166"/>
      <c r="P33" s="171" t="s">
        <v>8</v>
      </c>
    </row>
    <row r="34" spans="2:18" ht="5.0999999999999996" customHeight="1" x14ac:dyDescent="0.4">
      <c r="F34" s="167"/>
      <c r="G34" s="162"/>
      <c r="H34" s="161"/>
      <c r="I34" s="20"/>
      <c r="J34" s="178"/>
      <c r="K34" s="21"/>
      <c r="L34" s="21"/>
      <c r="M34" s="178"/>
      <c r="N34" s="167"/>
      <c r="O34" s="168"/>
      <c r="P34" s="162"/>
    </row>
    <row r="35" spans="2:18" x14ac:dyDescent="0.4">
      <c r="F35" s="169"/>
      <c r="G35" s="172"/>
      <c r="H35" s="161"/>
      <c r="I35" s="22">
        <v>1000</v>
      </c>
      <c r="J35" s="178"/>
      <c r="K35" s="1">
        <v>70</v>
      </c>
      <c r="L35" s="1" t="s">
        <v>35</v>
      </c>
      <c r="M35" s="178"/>
      <c r="N35" s="169"/>
      <c r="O35" s="170"/>
      <c r="P35" s="172"/>
    </row>
    <row r="36" spans="2:18" x14ac:dyDescent="0.4">
      <c r="F36" s="1" t="s">
        <v>36</v>
      </c>
    </row>
    <row r="37" spans="2:18" x14ac:dyDescent="0.4">
      <c r="B37" s="11" t="s">
        <v>31</v>
      </c>
      <c r="D37" s="1" t="s">
        <v>37</v>
      </c>
    </row>
    <row r="38" spans="2:18" x14ac:dyDescent="0.4">
      <c r="E38" s="173" t="s">
        <v>38</v>
      </c>
      <c r="F38" s="174"/>
      <c r="G38" s="174"/>
      <c r="H38" s="174"/>
      <c r="I38" s="174"/>
      <c r="J38" s="174"/>
      <c r="K38" s="174"/>
      <c r="L38" s="174"/>
      <c r="M38" s="174"/>
      <c r="N38" s="174"/>
      <c r="O38" s="174"/>
      <c r="P38" s="174"/>
      <c r="Q38" s="174"/>
      <c r="R38" s="175"/>
    </row>
    <row r="40" spans="2:18" x14ac:dyDescent="0.4">
      <c r="D40" s="23" t="s">
        <v>39</v>
      </c>
      <c r="E40" s="24"/>
      <c r="F40" s="24"/>
      <c r="G40" s="24"/>
      <c r="H40" s="24"/>
      <c r="I40" s="24"/>
      <c r="J40" s="24"/>
      <c r="K40" s="24"/>
      <c r="L40" s="24"/>
      <c r="M40" s="24"/>
      <c r="N40" s="24"/>
      <c r="O40" s="24"/>
      <c r="P40" s="24"/>
      <c r="Q40" s="24"/>
      <c r="R40" s="25"/>
    </row>
    <row r="41" spans="2:18" x14ac:dyDescent="0.4">
      <c r="D41" s="26" t="s">
        <v>40</v>
      </c>
      <c r="R41" s="27"/>
    </row>
    <row r="42" spans="2:18" x14ac:dyDescent="0.4">
      <c r="D42" s="176" t="s">
        <v>41</v>
      </c>
      <c r="E42" s="177"/>
      <c r="F42" s="177"/>
      <c r="G42" s="177"/>
      <c r="H42" s="177"/>
      <c r="I42" s="177"/>
      <c r="J42" s="177"/>
      <c r="K42" s="177"/>
      <c r="L42" s="177"/>
      <c r="M42" s="177"/>
      <c r="N42" s="177"/>
      <c r="O42" s="1" t="s">
        <v>42</v>
      </c>
      <c r="R42" s="27"/>
    </row>
    <row r="43" spans="2:18" x14ac:dyDescent="0.4">
      <c r="D43" s="176" t="s">
        <v>43</v>
      </c>
      <c r="E43" s="177"/>
      <c r="F43" s="177"/>
      <c r="G43" s="177"/>
      <c r="H43" s="177"/>
      <c r="I43" s="177"/>
      <c r="J43" s="177"/>
      <c r="K43" s="177"/>
      <c r="L43" s="177"/>
      <c r="M43" s="177"/>
      <c r="N43" s="177"/>
      <c r="O43" s="1" t="s">
        <v>42</v>
      </c>
      <c r="R43" s="27"/>
    </row>
    <row r="44" spans="2:18" x14ac:dyDescent="0.4">
      <c r="D44" s="163" t="s">
        <v>44</v>
      </c>
      <c r="E44" s="164"/>
      <c r="F44" s="164"/>
      <c r="G44" s="164"/>
      <c r="H44" s="164"/>
      <c r="I44" s="164"/>
      <c r="J44" s="164"/>
      <c r="K44" s="164"/>
      <c r="L44" s="164"/>
      <c r="M44" s="164"/>
      <c r="N44" s="164"/>
      <c r="O44" s="28" t="s">
        <v>42</v>
      </c>
      <c r="P44" s="28"/>
      <c r="Q44" s="28"/>
      <c r="R44" s="29"/>
    </row>
  </sheetData>
  <mergeCells count="32">
    <mergeCell ref="D44:N44"/>
    <mergeCell ref="N33:O35"/>
    <mergeCell ref="P33:P35"/>
    <mergeCell ref="E38:F38"/>
    <mergeCell ref="G38:R38"/>
    <mergeCell ref="D42:N42"/>
    <mergeCell ref="D43:N43"/>
    <mergeCell ref="F33:F35"/>
    <mergeCell ref="G33:G35"/>
    <mergeCell ref="H33:H35"/>
    <mergeCell ref="J33:J35"/>
    <mergeCell ref="M33:M35"/>
    <mergeCell ref="I28:J28"/>
    <mergeCell ref="I29:J29"/>
    <mergeCell ref="L29:M29"/>
    <mergeCell ref="N29:O29"/>
    <mergeCell ref="K32:L32"/>
    <mergeCell ref="D20:R20"/>
    <mergeCell ref="A1:T1"/>
    <mergeCell ref="B3:D3"/>
    <mergeCell ref="E3:I3"/>
    <mergeCell ref="B4:F4"/>
    <mergeCell ref="G4:T4"/>
    <mergeCell ref="B6:F6"/>
    <mergeCell ref="G6:K6"/>
    <mergeCell ref="M6:N6"/>
    <mergeCell ref="O6:Q6"/>
    <mergeCell ref="G10:R10"/>
    <mergeCell ref="G12:R12"/>
    <mergeCell ref="G14:R14"/>
    <mergeCell ref="K16:R16"/>
    <mergeCell ref="K18:Q18"/>
  </mergeCells>
  <phoneticPr fontId="3"/>
  <dataValidations count="1">
    <dataValidation type="list" allowBlank="1" showInputMessage="1" showErrorMessage="1" sqref="B25 B27 B31 B37" xr:uid="{F1DC9285-61D8-4168-AD9A-8F2EA9A1A1AA}">
      <formula1>"レ, 　"</formula1>
    </dataValidation>
  </dataValidations>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1854-55D7-47AF-9E5D-938ED8816D16}">
  <dimension ref="A1:T44"/>
  <sheetViews>
    <sheetView view="pageBreakPreview" topLeftCell="A7" zoomScaleNormal="85" zoomScaleSheetLayoutView="100" workbookViewId="0">
      <selection activeCell="G4" sqref="G4:T4"/>
    </sheetView>
  </sheetViews>
  <sheetFormatPr defaultRowHeight="13.5" x14ac:dyDescent="0.4"/>
  <cols>
    <col min="1" max="1" width="5" style="1" customWidth="1"/>
    <col min="2" max="2" width="2.625" style="1" customWidth="1"/>
    <col min="3" max="3" width="0.875" style="1" customWidth="1"/>
    <col min="4" max="4" width="9" style="1"/>
    <col min="5" max="5" width="7.625" style="1" customWidth="1"/>
    <col min="6" max="6" width="14.125" style="1" customWidth="1"/>
    <col min="7" max="7" width="4.125" style="1" customWidth="1"/>
    <col min="8" max="8" width="3.625" style="1" customWidth="1"/>
    <col min="9" max="9" width="6.625" style="1" customWidth="1"/>
    <col min="10" max="10" width="5.25" style="1" customWidth="1"/>
    <col min="11" max="11" width="4.75" style="1" customWidth="1"/>
    <col min="12" max="12" width="2.5" style="1" customWidth="1"/>
    <col min="13" max="13" width="3.375" style="1" customWidth="1"/>
    <col min="14" max="14" width="6" style="1" customWidth="1"/>
    <col min="15" max="15" width="7.75" style="1" customWidth="1"/>
    <col min="16" max="16" width="4" style="1" customWidth="1"/>
    <col min="17" max="17" width="5.125" style="1" customWidth="1"/>
    <col min="18" max="18" width="6.75" style="1" customWidth="1"/>
    <col min="19" max="19" width="1.625" style="1" customWidth="1"/>
    <col min="20" max="20" width="4.375" style="1" customWidth="1"/>
    <col min="21" max="16384" width="9" style="1"/>
  </cols>
  <sheetData>
    <row r="1" spans="1:20" ht="17.25" x14ac:dyDescent="0.4">
      <c r="A1" s="140" t="s">
        <v>47</v>
      </c>
      <c r="B1" s="140"/>
      <c r="C1" s="140"/>
      <c r="D1" s="140"/>
      <c r="E1" s="140"/>
      <c r="F1" s="140"/>
      <c r="G1" s="140"/>
      <c r="H1" s="140"/>
      <c r="I1" s="140"/>
      <c r="J1" s="140"/>
      <c r="K1" s="140"/>
      <c r="L1" s="140"/>
      <c r="M1" s="140"/>
      <c r="N1" s="140"/>
      <c r="O1" s="140"/>
      <c r="P1" s="140"/>
      <c r="Q1" s="140"/>
      <c r="R1" s="140"/>
      <c r="S1" s="140"/>
      <c r="T1" s="140"/>
    </row>
    <row r="3" spans="1:20" x14ac:dyDescent="0.4">
      <c r="B3" s="141" t="s">
        <v>1</v>
      </c>
      <c r="C3" s="141"/>
      <c r="D3" s="141"/>
      <c r="E3" s="142" t="s">
        <v>48</v>
      </c>
      <c r="F3" s="142"/>
      <c r="G3" s="142"/>
      <c r="H3" s="142"/>
      <c r="I3" s="142"/>
      <c r="J3" s="2" t="s">
        <v>3</v>
      </c>
    </row>
    <row r="4" spans="1:20" x14ac:dyDescent="0.4">
      <c r="B4" s="143" t="s">
        <v>4</v>
      </c>
      <c r="C4" s="143"/>
      <c r="D4" s="143"/>
      <c r="E4" s="143"/>
      <c r="F4" s="143"/>
      <c r="G4" s="144" t="s">
        <v>5</v>
      </c>
      <c r="H4" s="144"/>
      <c r="I4" s="144"/>
      <c r="J4" s="144"/>
      <c r="K4" s="144"/>
      <c r="L4" s="144"/>
      <c r="M4" s="144"/>
      <c r="N4" s="144"/>
      <c r="O4" s="144"/>
      <c r="P4" s="144"/>
      <c r="Q4" s="144"/>
      <c r="R4" s="144"/>
      <c r="S4" s="144"/>
      <c r="T4" s="144"/>
    </row>
    <row r="6" spans="1:20" x14ac:dyDescent="0.4">
      <c r="B6" s="145" t="s">
        <v>6</v>
      </c>
      <c r="C6" s="146"/>
      <c r="D6" s="146"/>
      <c r="E6" s="146"/>
      <c r="F6" s="146"/>
      <c r="G6" s="147"/>
      <c r="H6" s="147"/>
      <c r="I6" s="147"/>
      <c r="J6" s="147"/>
      <c r="K6" s="148"/>
      <c r="M6" s="149" t="s">
        <v>7</v>
      </c>
      <c r="N6" s="150"/>
      <c r="O6" s="151" t="s">
        <v>18</v>
      </c>
      <c r="P6" s="151"/>
      <c r="Q6" s="151"/>
      <c r="R6" s="3" t="s">
        <v>8</v>
      </c>
      <c r="S6" s="4"/>
    </row>
    <row r="8" spans="1:20" x14ac:dyDescent="0.4">
      <c r="F8" s="1" t="s">
        <v>9</v>
      </c>
    </row>
    <row r="10" spans="1:20" x14ac:dyDescent="0.4">
      <c r="F10" s="1" t="s">
        <v>10</v>
      </c>
      <c r="G10" s="152" t="s">
        <v>11</v>
      </c>
      <c r="H10" s="152"/>
      <c r="I10" s="152"/>
      <c r="J10" s="152"/>
      <c r="K10" s="152"/>
      <c r="L10" s="152"/>
      <c r="M10" s="152"/>
      <c r="N10" s="152"/>
      <c r="O10" s="152"/>
      <c r="P10" s="152"/>
      <c r="Q10" s="152"/>
      <c r="R10" s="152"/>
    </row>
    <row r="12" spans="1:20" x14ac:dyDescent="0.4">
      <c r="F12" s="5" t="s">
        <v>12</v>
      </c>
      <c r="G12" s="144" t="s">
        <v>13</v>
      </c>
      <c r="H12" s="144"/>
      <c r="I12" s="144"/>
      <c r="J12" s="144"/>
      <c r="K12" s="144"/>
      <c r="L12" s="144"/>
      <c r="M12" s="144"/>
      <c r="N12" s="144"/>
      <c r="O12" s="144"/>
      <c r="P12" s="144"/>
      <c r="Q12" s="144"/>
      <c r="R12" s="144"/>
    </row>
    <row r="14" spans="1:20" x14ac:dyDescent="0.4">
      <c r="F14" s="6" t="s">
        <v>14</v>
      </c>
      <c r="G14" s="153" t="s">
        <v>15</v>
      </c>
      <c r="H14" s="153"/>
      <c r="I14" s="153"/>
      <c r="J14" s="153"/>
      <c r="K14" s="153"/>
      <c r="L14" s="153"/>
      <c r="M14" s="153"/>
      <c r="N14" s="153"/>
      <c r="O14" s="153"/>
      <c r="P14" s="153"/>
      <c r="Q14" s="153"/>
      <c r="R14" s="154"/>
    </row>
    <row r="16" spans="1:20" x14ac:dyDescent="0.4">
      <c r="F16" s="6" t="s">
        <v>16</v>
      </c>
      <c r="G16" s="6"/>
      <c r="H16" s="7"/>
      <c r="I16" s="7"/>
      <c r="J16" s="7"/>
      <c r="K16" s="155"/>
      <c r="L16" s="155"/>
      <c r="M16" s="155"/>
      <c r="N16" s="155"/>
      <c r="O16" s="155"/>
      <c r="P16" s="155"/>
      <c r="Q16" s="155"/>
      <c r="R16" s="156"/>
    </row>
    <row r="18" spans="2:20" x14ac:dyDescent="0.4">
      <c r="F18" s="6" t="s">
        <v>17</v>
      </c>
      <c r="G18" s="7"/>
      <c r="H18" s="7"/>
      <c r="I18" s="7"/>
      <c r="J18" s="7"/>
      <c r="K18" s="157" t="s">
        <v>18</v>
      </c>
      <c r="L18" s="157"/>
      <c r="M18" s="157"/>
      <c r="N18" s="157"/>
      <c r="O18" s="157"/>
      <c r="P18" s="157"/>
      <c r="Q18" s="157"/>
      <c r="R18" s="8" t="s">
        <v>8</v>
      </c>
      <c r="S18" s="4"/>
    </row>
    <row r="20" spans="2:20" ht="21" x14ac:dyDescent="0.4">
      <c r="D20" s="139" t="s">
        <v>19</v>
      </c>
      <c r="E20" s="139"/>
      <c r="F20" s="139"/>
      <c r="G20" s="139"/>
      <c r="H20" s="139"/>
      <c r="I20" s="139"/>
      <c r="J20" s="139"/>
      <c r="K20" s="139"/>
      <c r="L20" s="139"/>
      <c r="M20" s="139"/>
      <c r="N20" s="139"/>
      <c r="O20" s="139"/>
      <c r="P20" s="139"/>
      <c r="Q20" s="139"/>
      <c r="R20" s="139"/>
      <c r="S20" s="9"/>
    </row>
    <row r="22" spans="2:20" ht="277.5" x14ac:dyDescent="0.4">
      <c r="T22" s="10" t="s">
        <v>20</v>
      </c>
    </row>
    <row r="23" spans="2:20" ht="17.25" x14ac:dyDescent="0.4">
      <c r="B23" s="1" t="s">
        <v>21</v>
      </c>
    </row>
    <row r="25" spans="2:20" x14ac:dyDescent="0.4">
      <c r="B25" s="11"/>
      <c r="D25" s="1" t="s">
        <v>22</v>
      </c>
    </row>
    <row r="27" spans="2:20" x14ac:dyDescent="0.4">
      <c r="B27" s="11"/>
      <c r="D27" s="1" t="s">
        <v>24</v>
      </c>
    </row>
    <row r="28" spans="2:20" x14ac:dyDescent="0.4">
      <c r="F28" s="12" t="s">
        <v>25</v>
      </c>
      <c r="G28" s="13"/>
      <c r="I28" s="158" t="s">
        <v>26</v>
      </c>
      <c r="J28" s="158"/>
    </row>
    <row r="29" spans="2:20" x14ac:dyDescent="0.4">
      <c r="F29" s="14"/>
      <c r="G29" s="15" t="s">
        <v>28</v>
      </c>
      <c r="H29" s="4" t="s">
        <v>29</v>
      </c>
      <c r="I29" s="159"/>
      <c r="J29" s="160"/>
      <c r="K29" s="16" t="s">
        <v>8</v>
      </c>
      <c r="L29" s="161" t="s">
        <v>30</v>
      </c>
      <c r="M29" s="162"/>
      <c r="N29" s="159" t="str">
        <f>IF(F29="","",F29*I29)</f>
        <v/>
      </c>
      <c r="O29" s="160"/>
      <c r="P29" s="16" t="s">
        <v>8</v>
      </c>
    </row>
    <row r="30" spans="2:20" x14ac:dyDescent="0.4">
      <c r="G30" s="17"/>
      <c r="H30" s="4"/>
      <c r="K30" s="17"/>
      <c r="L30" s="4"/>
      <c r="P30" s="17"/>
    </row>
    <row r="31" spans="2:20" x14ac:dyDescent="0.4">
      <c r="B31" s="11" t="s">
        <v>23</v>
      </c>
      <c r="D31" s="1" t="s">
        <v>32</v>
      </c>
    </row>
    <row r="32" spans="2:20" x14ac:dyDescent="0.4">
      <c r="F32" s="18" t="s">
        <v>7</v>
      </c>
      <c r="I32" s="18" t="s">
        <v>33</v>
      </c>
      <c r="K32" s="158" t="s">
        <v>34</v>
      </c>
      <c r="L32" s="158"/>
    </row>
    <row r="33" spans="2:18" x14ac:dyDescent="0.4">
      <c r="F33" s="165" t="s">
        <v>18</v>
      </c>
      <c r="G33" s="171" t="s">
        <v>8</v>
      </c>
      <c r="H33" s="161" t="s">
        <v>29</v>
      </c>
      <c r="I33" s="11" t="s">
        <v>49</v>
      </c>
      <c r="J33" s="178" t="s">
        <v>29</v>
      </c>
      <c r="K33" s="19" t="s">
        <v>50</v>
      </c>
      <c r="L33" s="15" t="s">
        <v>35</v>
      </c>
      <c r="M33" s="178" t="s">
        <v>30</v>
      </c>
      <c r="N33" s="165" t="s">
        <v>18</v>
      </c>
      <c r="O33" s="166"/>
      <c r="P33" s="171" t="s">
        <v>8</v>
      </c>
    </row>
    <row r="34" spans="2:18" ht="5.0999999999999996" customHeight="1" x14ac:dyDescent="0.4">
      <c r="F34" s="167"/>
      <c r="G34" s="162"/>
      <c r="H34" s="161"/>
      <c r="I34" s="20"/>
      <c r="J34" s="178"/>
      <c r="K34" s="21"/>
      <c r="L34" s="21"/>
      <c r="M34" s="178"/>
      <c r="N34" s="167"/>
      <c r="O34" s="168"/>
      <c r="P34" s="162"/>
    </row>
    <row r="35" spans="2:18" x14ac:dyDescent="0.4">
      <c r="F35" s="169"/>
      <c r="G35" s="172"/>
      <c r="H35" s="161"/>
      <c r="I35" s="22">
        <v>1000</v>
      </c>
      <c r="J35" s="178"/>
      <c r="K35" s="1">
        <v>70</v>
      </c>
      <c r="L35" s="1" t="s">
        <v>35</v>
      </c>
      <c r="M35" s="178"/>
      <c r="N35" s="169"/>
      <c r="O35" s="170"/>
      <c r="P35" s="172"/>
    </row>
    <row r="36" spans="2:18" x14ac:dyDescent="0.4">
      <c r="F36" s="1" t="s">
        <v>36</v>
      </c>
    </row>
    <row r="37" spans="2:18" x14ac:dyDescent="0.4">
      <c r="B37" s="11" t="s">
        <v>31</v>
      </c>
      <c r="D37" s="1" t="s">
        <v>37</v>
      </c>
    </row>
    <row r="38" spans="2:18" x14ac:dyDescent="0.4">
      <c r="E38" s="173" t="s">
        <v>38</v>
      </c>
      <c r="F38" s="174"/>
      <c r="G38" s="174"/>
      <c r="H38" s="174"/>
      <c r="I38" s="174"/>
      <c r="J38" s="174"/>
      <c r="K38" s="174"/>
      <c r="L38" s="174"/>
      <c r="M38" s="174"/>
      <c r="N38" s="174"/>
      <c r="O38" s="174"/>
      <c r="P38" s="174"/>
      <c r="Q38" s="174"/>
      <c r="R38" s="175"/>
    </row>
    <row r="40" spans="2:18" x14ac:dyDescent="0.4">
      <c r="D40" s="23" t="s">
        <v>39</v>
      </c>
      <c r="E40" s="24"/>
      <c r="F40" s="24"/>
      <c r="G40" s="24"/>
      <c r="H40" s="24"/>
      <c r="I40" s="24"/>
      <c r="J40" s="24"/>
      <c r="K40" s="24"/>
      <c r="L40" s="24"/>
      <c r="M40" s="24"/>
      <c r="N40" s="24"/>
      <c r="O40" s="24"/>
      <c r="P40" s="24"/>
      <c r="Q40" s="24"/>
      <c r="R40" s="25"/>
    </row>
    <row r="41" spans="2:18" x14ac:dyDescent="0.4">
      <c r="D41" s="26" t="s">
        <v>40</v>
      </c>
      <c r="R41" s="27"/>
    </row>
    <row r="42" spans="2:18" x14ac:dyDescent="0.4">
      <c r="D42" s="176" t="s">
        <v>41</v>
      </c>
      <c r="E42" s="177"/>
      <c r="F42" s="177"/>
      <c r="G42" s="177"/>
      <c r="H42" s="177"/>
      <c r="I42" s="177"/>
      <c r="J42" s="177"/>
      <c r="K42" s="177"/>
      <c r="L42" s="177"/>
      <c r="M42" s="177"/>
      <c r="N42" s="177"/>
      <c r="O42" s="1" t="s">
        <v>42</v>
      </c>
      <c r="R42" s="27"/>
    </row>
    <row r="43" spans="2:18" x14ac:dyDescent="0.4">
      <c r="D43" s="176" t="s">
        <v>43</v>
      </c>
      <c r="E43" s="177"/>
      <c r="F43" s="177"/>
      <c r="G43" s="177"/>
      <c r="H43" s="177"/>
      <c r="I43" s="177"/>
      <c r="J43" s="177"/>
      <c r="K43" s="177"/>
      <c r="L43" s="177"/>
      <c r="M43" s="177"/>
      <c r="N43" s="177"/>
      <c r="O43" s="1" t="s">
        <v>42</v>
      </c>
      <c r="R43" s="27"/>
    </row>
    <row r="44" spans="2:18" x14ac:dyDescent="0.4">
      <c r="D44" s="163" t="s">
        <v>44</v>
      </c>
      <c r="E44" s="164"/>
      <c r="F44" s="164"/>
      <c r="G44" s="164"/>
      <c r="H44" s="164"/>
      <c r="I44" s="164"/>
      <c r="J44" s="164"/>
      <c r="K44" s="164"/>
      <c r="L44" s="164"/>
      <c r="M44" s="164"/>
      <c r="N44" s="164"/>
      <c r="O44" s="28" t="s">
        <v>42</v>
      </c>
      <c r="P44" s="28"/>
      <c r="Q44" s="28"/>
      <c r="R44" s="29"/>
    </row>
  </sheetData>
  <mergeCells count="32">
    <mergeCell ref="D44:N44"/>
    <mergeCell ref="N33:O35"/>
    <mergeCell ref="P33:P35"/>
    <mergeCell ref="E38:F38"/>
    <mergeCell ref="G38:R38"/>
    <mergeCell ref="D42:N42"/>
    <mergeCell ref="D43:N43"/>
    <mergeCell ref="F33:F35"/>
    <mergeCell ref="G33:G35"/>
    <mergeCell ref="H33:H35"/>
    <mergeCell ref="J33:J35"/>
    <mergeCell ref="M33:M35"/>
    <mergeCell ref="I28:J28"/>
    <mergeCell ref="I29:J29"/>
    <mergeCell ref="L29:M29"/>
    <mergeCell ref="N29:O29"/>
    <mergeCell ref="K32:L32"/>
    <mergeCell ref="D20:R20"/>
    <mergeCell ref="A1:T1"/>
    <mergeCell ref="B3:D3"/>
    <mergeCell ref="E3:I3"/>
    <mergeCell ref="B4:F4"/>
    <mergeCell ref="G4:T4"/>
    <mergeCell ref="B6:F6"/>
    <mergeCell ref="G6:K6"/>
    <mergeCell ref="M6:N6"/>
    <mergeCell ref="O6:Q6"/>
    <mergeCell ref="G10:R10"/>
    <mergeCell ref="G12:R12"/>
    <mergeCell ref="G14:R14"/>
    <mergeCell ref="K16:R16"/>
    <mergeCell ref="K18:Q18"/>
  </mergeCells>
  <phoneticPr fontId="3"/>
  <dataValidations count="1">
    <dataValidation type="list" allowBlank="1" showInputMessage="1" showErrorMessage="1" sqref="B25 B27 B31 B37" xr:uid="{D54D18CE-F29F-445D-84FC-F7852572D99B}">
      <formula1>"レ, 　"</formula1>
    </dataValidation>
  </dataValidations>
  <pageMargins left="0.7" right="0.7"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360D-EAAD-4A36-AA19-3EF9D7D0FB7C}">
  <sheetPr>
    <pageSetUpPr fitToPage="1"/>
  </sheetPr>
  <dimension ref="A1:U44"/>
  <sheetViews>
    <sheetView view="pageBreakPreview" topLeftCell="A22" zoomScaleNormal="85" zoomScaleSheetLayoutView="100" workbookViewId="0">
      <selection activeCell="H5" sqref="H5"/>
    </sheetView>
  </sheetViews>
  <sheetFormatPr defaultRowHeight="13.5" x14ac:dyDescent="0.4"/>
  <cols>
    <col min="1" max="1" width="4.625" style="1" customWidth="1"/>
    <col min="2" max="2" width="5" style="1" customWidth="1"/>
    <col min="3" max="3" width="2.625" style="1" customWidth="1"/>
    <col min="4" max="4" width="0.875" style="1" customWidth="1"/>
    <col min="5" max="5" width="9" style="1"/>
    <col min="6" max="6" width="7.625" style="1" customWidth="1"/>
    <col min="7" max="7" width="14.125" style="1" customWidth="1"/>
    <col min="8" max="8" width="4.125" style="1" customWidth="1"/>
    <col min="9" max="9" width="3.625" style="1" customWidth="1"/>
    <col min="10" max="10" width="6.625" style="1" customWidth="1"/>
    <col min="11" max="11" width="5.25" style="1" customWidth="1"/>
    <col min="12" max="12" width="4.75" style="1" customWidth="1"/>
    <col min="13" max="13" width="2.5" style="1" customWidth="1"/>
    <col min="14" max="14" width="3.375" style="1" customWidth="1"/>
    <col min="15" max="15" width="6" style="1" customWidth="1"/>
    <col min="16" max="16" width="7.75" style="1" customWidth="1"/>
    <col min="17" max="17" width="4" style="1" customWidth="1"/>
    <col min="18" max="18" width="5.125" style="1" customWidth="1"/>
    <col min="19" max="19" width="6.75" style="1" customWidth="1"/>
    <col min="20" max="20" width="1.625" style="1" customWidth="1"/>
    <col min="21" max="21" width="4.375" style="1" customWidth="1"/>
    <col min="22" max="22" width="4.625" style="1" customWidth="1"/>
    <col min="23" max="16384" width="9" style="1"/>
  </cols>
  <sheetData>
    <row r="1" spans="1:21" ht="18.75" customHeight="1" x14ac:dyDescent="0.4">
      <c r="A1" s="179" t="s">
        <v>51</v>
      </c>
      <c r="B1" s="179"/>
      <c r="C1" s="179"/>
      <c r="D1" s="179"/>
      <c r="E1" s="179"/>
      <c r="F1" s="179"/>
      <c r="G1" s="179"/>
      <c r="H1" s="179"/>
      <c r="I1" s="179"/>
      <c r="J1" s="179"/>
      <c r="K1" s="179"/>
      <c r="L1" s="179"/>
      <c r="M1" s="179"/>
      <c r="N1" s="179"/>
      <c r="O1" s="179"/>
      <c r="P1" s="179"/>
      <c r="Q1" s="179"/>
      <c r="R1" s="179"/>
      <c r="S1" s="179"/>
      <c r="T1" s="179"/>
      <c r="U1" s="179"/>
    </row>
    <row r="3" spans="1:21" x14ac:dyDescent="0.4">
      <c r="C3" s="141" t="s">
        <v>1</v>
      </c>
      <c r="D3" s="141"/>
      <c r="E3" s="141"/>
      <c r="F3" s="144" t="s">
        <v>2</v>
      </c>
      <c r="G3" s="144"/>
      <c r="H3" s="144"/>
      <c r="I3" s="144"/>
      <c r="J3" s="144"/>
      <c r="K3" s="2" t="s">
        <v>3</v>
      </c>
    </row>
    <row r="4" spans="1:21" x14ac:dyDescent="0.4">
      <c r="C4" s="143" t="s">
        <v>4</v>
      </c>
      <c r="D4" s="143"/>
      <c r="E4" s="143"/>
      <c r="F4" s="143"/>
      <c r="G4" s="143"/>
      <c r="H4" s="144" t="s">
        <v>5</v>
      </c>
      <c r="I4" s="144"/>
      <c r="J4" s="144"/>
      <c r="K4" s="144"/>
      <c r="L4" s="144"/>
      <c r="M4" s="144"/>
      <c r="N4" s="144"/>
      <c r="O4" s="144"/>
      <c r="P4" s="144"/>
      <c r="Q4" s="144"/>
      <c r="R4" s="144"/>
      <c r="S4" s="144"/>
      <c r="T4" s="144"/>
      <c r="U4" s="144"/>
    </row>
    <row r="6" spans="1:21" x14ac:dyDescent="0.4">
      <c r="C6" s="145" t="s">
        <v>6</v>
      </c>
      <c r="D6" s="146"/>
      <c r="E6" s="146"/>
      <c r="F6" s="146"/>
      <c r="G6" s="146"/>
      <c r="H6" s="147"/>
      <c r="I6" s="147"/>
      <c r="J6" s="147"/>
      <c r="K6" s="147"/>
      <c r="L6" s="148"/>
      <c r="N6" s="149" t="s">
        <v>7</v>
      </c>
      <c r="O6" s="150"/>
      <c r="P6" s="151" t="s">
        <v>18</v>
      </c>
      <c r="Q6" s="151"/>
      <c r="R6" s="151"/>
      <c r="S6" s="3" t="s">
        <v>8</v>
      </c>
      <c r="T6" s="4"/>
    </row>
    <row r="8" spans="1:21" x14ac:dyDescent="0.4">
      <c r="G8" s="1" t="s">
        <v>9</v>
      </c>
    </row>
    <row r="10" spans="1:21" x14ac:dyDescent="0.4">
      <c r="G10" s="1" t="s">
        <v>10</v>
      </c>
      <c r="H10" s="152" t="s">
        <v>11</v>
      </c>
      <c r="I10" s="152"/>
      <c r="J10" s="152"/>
      <c r="K10" s="152"/>
      <c r="L10" s="152"/>
      <c r="M10" s="152"/>
      <c r="N10" s="152"/>
      <c r="O10" s="152"/>
      <c r="P10" s="152"/>
      <c r="Q10" s="152"/>
      <c r="R10" s="152"/>
      <c r="S10" s="152"/>
    </row>
    <row r="12" spans="1:21" x14ac:dyDescent="0.4">
      <c r="G12" s="5" t="s">
        <v>12</v>
      </c>
      <c r="H12" s="144" t="s">
        <v>13</v>
      </c>
      <c r="I12" s="144"/>
      <c r="J12" s="144"/>
      <c r="K12" s="144"/>
      <c r="L12" s="144"/>
      <c r="M12" s="144"/>
      <c r="N12" s="144"/>
      <c r="O12" s="144"/>
      <c r="P12" s="144"/>
      <c r="Q12" s="144"/>
      <c r="R12" s="144"/>
      <c r="S12" s="144"/>
    </row>
    <row r="14" spans="1:21" x14ac:dyDescent="0.4">
      <c r="G14" s="6" t="s">
        <v>14</v>
      </c>
      <c r="H14" s="153" t="s">
        <v>15</v>
      </c>
      <c r="I14" s="153"/>
      <c r="J14" s="153"/>
      <c r="K14" s="153"/>
      <c r="L14" s="153"/>
      <c r="M14" s="153"/>
      <c r="N14" s="153"/>
      <c r="O14" s="153"/>
      <c r="P14" s="153"/>
      <c r="Q14" s="153"/>
      <c r="R14" s="153"/>
      <c r="S14" s="154"/>
    </row>
    <row r="16" spans="1:21" x14ac:dyDescent="0.4">
      <c r="G16" s="6" t="s">
        <v>16</v>
      </c>
      <c r="H16" s="6"/>
      <c r="I16" s="7"/>
      <c r="J16" s="7"/>
      <c r="K16" s="7"/>
      <c r="L16" s="155"/>
      <c r="M16" s="155"/>
      <c r="N16" s="155"/>
      <c r="O16" s="155"/>
      <c r="P16" s="155"/>
      <c r="Q16" s="155"/>
      <c r="R16" s="155"/>
      <c r="S16" s="156"/>
    </row>
    <row r="18" spans="3:21" x14ac:dyDescent="0.4">
      <c r="G18" s="6" t="s">
        <v>17</v>
      </c>
      <c r="H18" s="7"/>
      <c r="I18" s="7"/>
      <c r="J18" s="7"/>
      <c r="K18" s="7"/>
      <c r="L18" s="157" t="s">
        <v>18</v>
      </c>
      <c r="M18" s="157"/>
      <c r="N18" s="157"/>
      <c r="O18" s="157"/>
      <c r="P18" s="157"/>
      <c r="Q18" s="157"/>
      <c r="R18" s="157"/>
      <c r="S18" s="8" t="s">
        <v>8</v>
      </c>
      <c r="T18" s="4"/>
    </row>
    <row r="20" spans="3:21" ht="21" x14ac:dyDescent="0.4">
      <c r="E20" s="139" t="s">
        <v>19</v>
      </c>
      <c r="F20" s="139"/>
      <c r="G20" s="139"/>
      <c r="H20" s="139"/>
      <c r="I20" s="139"/>
      <c r="J20" s="139"/>
      <c r="K20" s="139"/>
      <c r="L20" s="139"/>
      <c r="M20" s="139"/>
      <c r="N20" s="139"/>
      <c r="O20" s="139"/>
      <c r="P20" s="139"/>
      <c r="Q20" s="139"/>
      <c r="R20" s="139"/>
      <c r="S20" s="139"/>
      <c r="T20" s="9"/>
    </row>
    <row r="22" spans="3:21" ht="277.5" x14ac:dyDescent="0.4">
      <c r="U22" s="10" t="s">
        <v>20</v>
      </c>
    </row>
    <row r="23" spans="3:21" ht="17.25" x14ac:dyDescent="0.4">
      <c r="C23" s="1" t="s">
        <v>21</v>
      </c>
    </row>
    <row r="25" spans="3:21" x14ac:dyDescent="0.4">
      <c r="C25" s="11"/>
      <c r="E25" s="1" t="s">
        <v>22</v>
      </c>
    </row>
    <row r="27" spans="3:21" x14ac:dyDescent="0.4">
      <c r="C27" s="11"/>
      <c r="E27" s="1" t="s">
        <v>24</v>
      </c>
    </row>
    <row r="28" spans="3:21" x14ac:dyDescent="0.4">
      <c r="G28" s="12" t="s">
        <v>25</v>
      </c>
      <c r="H28" s="13"/>
      <c r="J28" s="158" t="s">
        <v>26</v>
      </c>
      <c r="K28" s="158"/>
    </row>
    <row r="29" spans="3:21" x14ac:dyDescent="0.4">
      <c r="G29" s="14"/>
      <c r="H29" s="15" t="s">
        <v>28</v>
      </c>
      <c r="I29" s="4" t="s">
        <v>29</v>
      </c>
      <c r="J29" s="159"/>
      <c r="K29" s="160"/>
      <c r="L29" s="16" t="s">
        <v>8</v>
      </c>
      <c r="M29" s="161" t="s">
        <v>30</v>
      </c>
      <c r="N29" s="162"/>
      <c r="O29" s="159" t="str">
        <f>IF(G29="","",G29*J29)</f>
        <v/>
      </c>
      <c r="P29" s="160"/>
      <c r="Q29" s="16" t="s">
        <v>8</v>
      </c>
    </row>
    <row r="30" spans="3:21" x14ac:dyDescent="0.4">
      <c r="H30" s="17"/>
      <c r="I30" s="4"/>
      <c r="L30" s="17"/>
      <c r="M30" s="4"/>
      <c r="Q30" s="17"/>
    </row>
    <row r="31" spans="3:21" x14ac:dyDescent="0.4">
      <c r="C31" s="11" t="s">
        <v>23</v>
      </c>
      <c r="E31" s="1" t="s">
        <v>32</v>
      </c>
    </row>
    <row r="32" spans="3:21" x14ac:dyDescent="0.4">
      <c r="G32" s="18" t="s">
        <v>7</v>
      </c>
      <c r="J32" s="18" t="s">
        <v>33</v>
      </c>
      <c r="L32" s="158" t="s">
        <v>34</v>
      </c>
      <c r="M32" s="158"/>
    </row>
    <row r="33" spans="3:19" x14ac:dyDescent="0.4">
      <c r="G33" s="165" t="s">
        <v>18</v>
      </c>
      <c r="H33" s="171" t="s">
        <v>8</v>
      </c>
      <c r="I33" s="161" t="s">
        <v>29</v>
      </c>
      <c r="J33" s="11" t="s">
        <v>49</v>
      </c>
      <c r="K33" s="178" t="s">
        <v>29</v>
      </c>
      <c r="L33" s="19" t="s">
        <v>50</v>
      </c>
      <c r="M33" s="15" t="s">
        <v>35</v>
      </c>
      <c r="N33" s="178" t="s">
        <v>30</v>
      </c>
      <c r="O33" s="165" t="s">
        <v>18</v>
      </c>
      <c r="P33" s="166"/>
      <c r="Q33" s="171" t="s">
        <v>8</v>
      </c>
    </row>
    <row r="34" spans="3:19" ht="5.0999999999999996" customHeight="1" x14ac:dyDescent="0.4">
      <c r="G34" s="167"/>
      <c r="H34" s="162"/>
      <c r="I34" s="161"/>
      <c r="J34" s="20"/>
      <c r="K34" s="178"/>
      <c r="L34" s="21"/>
      <c r="M34" s="21"/>
      <c r="N34" s="178"/>
      <c r="O34" s="167"/>
      <c r="P34" s="168"/>
      <c r="Q34" s="162"/>
    </row>
    <row r="35" spans="3:19" x14ac:dyDescent="0.4">
      <c r="G35" s="169"/>
      <c r="H35" s="172"/>
      <c r="I35" s="161"/>
      <c r="J35" s="22">
        <v>1000</v>
      </c>
      <c r="K35" s="178"/>
      <c r="L35" s="1">
        <v>70</v>
      </c>
      <c r="M35" s="1" t="s">
        <v>35</v>
      </c>
      <c r="N35" s="178"/>
      <c r="O35" s="169"/>
      <c r="P35" s="170"/>
      <c r="Q35" s="172"/>
    </row>
    <row r="36" spans="3:19" x14ac:dyDescent="0.4">
      <c r="G36" s="1" t="s">
        <v>36</v>
      </c>
    </row>
    <row r="37" spans="3:19" x14ac:dyDescent="0.4">
      <c r="C37" s="11" t="s">
        <v>23</v>
      </c>
      <c r="E37" s="1" t="s">
        <v>37</v>
      </c>
    </row>
    <row r="38" spans="3:19" x14ac:dyDescent="0.4">
      <c r="F38" s="173" t="s">
        <v>38</v>
      </c>
      <c r="G38" s="174"/>
      <c r="H38" s="180" t="s">
        <v>52</v>
      </c>
      <c r="I38" s="180"/>
      <c r="J38" s="180"/>
      <c r="K38" s="180"/>
      <c r="L38" s="180"/>
      <c r="M38" s="180"/>
      <c r="N38" s="180"/>
      <c r="O38" s="180"/>
      <c r="P38" s="180"/>
      <c r="Q38" s="180"/>
      <c r="R38" s="180"/>
      <c r="S38" s="181"/>
    </row>
    <row r="40" spans="3:19" x14ac:dyDescent="0.4">
      <c r="E40" s="23" t="s">
        <v>39</v>
      </c>
      <c r="F40" s="24"/>
      <c r="G40" s="24"/>
      <c r="H40" s="24"/>
      <c r="I40" s="24"/>
      <c r="J40" s="24"/>
      <c r="K40" s="24"/>
      <c r="L40" s="24"/>
      <c r="M40" s="24"/>
      <c r="N40" s="24"/>
      <c r="O40" s="24"/>
      <c r="P40" s="24"/>
      <c r="Q40" s="24"/>
      <c r="R40" s="25"/>
    </row>
    <row r="41" spans="3:19" x14ac:dyDescent="0.4">
      <c r="E41" s="26" t="s">
        <v>40</v>
      </c>
      <c r="R41" s="27"/>
    </row>
    <row r="42" spans="3:19" x14ac:dyDescent="0.4">
      <c r="E42" s="176" t="s">
        <v>41</v>
      </c>
      <c r="F42" s="177"/>
      <c r="G42" s="177"/>
      <c r="H42" s="177"/>
      <c r="I42" s="177"/>
      <c r="J42" s="177"/>
      <c r="K42" s="177"/>
      <c r="L42" s="177"/>
      <c r="M42" s="177"/>
      <c r="N42" s="177"/>
      <c r="O42" s="177"/>
      <c r="P42" s="1" t="s">
        <v>42</v>
      </c>
      <c r="R42" s="27"/>
    </row>
    <row r="43" spans="3:19" x14ac:dyDescent="0.4">
      <c r="E43" s="176" t="s">
        <v>43</v>
      </c>
      <c r="F43" s="177"/>
      <c r="G43" s="177"/>
      <c r="H43" s="177"/>
      <c r="I43" s="177"/>
      <c r="J43" s="177"/>
      <c r="K43" s="177"/>
      <c r="L43" s="177"/>
      <c r="M43" s="177"/>
      <c r="N43" s="177"/>
      <c r="O43" s="177"/>
      <c r="P43" s="1" t="s">
        <v>42</v>
      </c>
      <c r="R43" s="27"/>
    </row>
    <row r="44" spans="3:19" x14ac:dyDescent="0.4">
      <c r="E44" s="163" t="s">
        <v>44</v>
      </c>
      <c r="F44" s="164"/>
      <c r="G44" s="164"/>
      <c r="H44" s="164"/>
      <c r="I44" s="164"/>
      <c r="J44" s="164"/>
      <c r="K44" s="164"/>
      <c r="L44" s="164"/>
      <c r="M44" s="164"/>
      <c r="N44" s="164"/>
      <c r="O44" s="164"/>
      <c r="P44" s="28" t="s">
        <v>42</v>
      </c>
      <c r="Q44" s="28"/>
      <c r="R44" s="29"/>
    </row>
  </sheetData>
  <mergeCells count="32">
    <mergeCell ref="E44:O44"/>
    <mergeCell ref="O33:P35"/>
    <mergeCell ref="Q33:Q35"/>
    <mergeCell ref="F38:G38"/>
    <mergeCell ref="H38:S38"/>
    <mergeCell ref="E42:O42"/>
    <mergeCell ref="E43:O43"/>
    <mergeCell ref="G33:G35"/>
    <mergeCell ref="H33:H35"/>
    <mergeCell ref="I33:I35"/>
    <mergeCell ref="K33:K35"/>
    <mergeCell ref="N33:N35"/>
    <mergeCell ref="J28:K28"/>
    <mergeCell ref="J29:K29"/>
    <mergeCell ref="M29:N29"/>
    <mergeCell ref="O29:P29"/>
    <mergeCell ref="L32:M32"/>
    <mergeCell ref="E20:S20"/>
    <mergeCell ref="A1:U1"/>
    <mergeCell ref="C3:E3"/>
    <mergeCell ref="F3:J3"/>
    <mergeCell ref="C4:G4"/>
    <mergeCell ref="H4:U4"/>
    <mergeCell ref="C6:G6"/>
    <mergeCell ref="H6:L6"/>
    <mergeCell ref="N6:O6"/>
    <mergeCell ref="P6:R6"/>
    <mergeCell ref="H10:S10"/>
    <mergeCell ref="H12:S12"/>
    <mergeCell ref="H14:S14"/>
    <mergeCell ref="L16:S16"/>
    <mergeCell ref="L18:R18"/>
  </mergeCells>
  <phoneticPr fontId="3"/>
  <dataValidations count="1">
    <dataValidation type="list" allowBlank="1" showInputMessage="1" showErrorMessage="1" sqref="C25 C27 C31 C37" xr:uid="{AC396E41-46C6-4387-A20D-3CC64E70BD1D}">
      <formula1>"レ, 　"</formula1>
    </dataValidation>
  </dataValidation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38E2-CFDE-4C00-AC05-50EAD48B15E6}">
  <sheetPr>
    <pageSetUpPr fitToPage="1"/>
  </sheetPr>
  <dimension ref="A1:R30"/>
  <sheetViews>
    <sheetView view="pageBreakPreview" topLeftCell="B1" zoomScaleNormal="100" zoomScaleSheetLayoutView="100" workbookViewId="0">
      <selection activeCell="I9" sqref="I9:K9"/>
    </sheetView>
  </sheetViews>
  <sheetFormatPr defaultRowHeight="18.75" x14ac:dyDescent="0.4"/>
  <cols>
    <col min="1" max="1" width="4.625" hidden="1" customWidth="1"/>
    <col min="3" max="3" width="2.5" customWidth="1"/>
    <col min="4" max="4" width="19.625" customWidth="1"/>
    <col min="5" max="14" width="12.625" customWidth="1"/>
    <col min="15" max="15" width="8.5" customWidth="1"/>
    <col min="16" max="16" width="4.625" customWidth="1"/>
    <col min="17" max="18" width="0" hidden="1" customWidth="1"/>
  </cols>
  <sheetData>
    <row r="1" spans="1:18" s="58" customFormat="1" ht="24" x14ac:dyDescent="0.4">
      <c r="B1" s="210" t="s">
        <v>87</v>
      </c>
      <c r="C1" s="210"/>
      <c r="D1" s="210"/>
      <c r="E1" s="210"/>
      <c r="F1" s="210"/>
      <c r="G1" s="210"/>
      <c r="H1" s="210"/>
      <c r="I1" s="210"/>
      <c r="J1" s="210"/>
      <c r="K1" s="210"/>
      <c r="L1" s="210"/>
      <c r="M1" s="210"/>
      <c r="N1" s="59"/>
      <c r="O1" s="59"/>
    </row>
    <row r="8" spans="1:18" s="58" customFormat="1" thickBot="1" x14ac:dyDescent="0.4">
      <c r="E8" s="60" t="s">
        <v>53</v>
      </c>
      <c r="Q8" s="61" t="s">
        <v>54</v>
      </c>
    </row>
    <row r="9" spans="1:18" s="58" customFormat="1" ht="59.25" customHeight="1" thickTop="1" thickBot="1" x14ac:dyDescent="0.45">
      <c r="B9" s="199" t="s">
        <v>55</v>
      </c>
      <c r="C9" s="200"/>
      <c r="D9" s="201"/>
      <c r="E9" s="53"/>
      <c r="F9" s="58" t="s">
        <v>56</v>
      </c>
      <c r="I9" s="197" t="s">
        <v>57</v>
      </c>
      <c r="J9" s="197"/>
      <c r="K9" s="197"/>
      <c r="L9" s="198">
        <f>ROUNDUP($Q$9/320,0)</f>
        <v>0</v>
      </c>
      <c r="M9" s="198"/>
      <c r="N9" s="198"/>
      <c r="O9" s="62" t="s">
        <v>58</v>
      </c>
      <c r="Q9" s="211">
        <f>($E$9*$B$27/1000)*$E$11/70</f>
        <v>0</v>
      </c>
      <c r="R9" s="212"/>
    </row>
    <row r="10" spans="1:18" s="58" customFormat="1" ht="59.25" customHeight="1" thickTop="1" thickBot="1" x14ac:dyDescent="0.45">
      <c r="B10" s="194" t="s">
        <v>59</v>
      </c>
      <c r="C10" s="195"/>
      <c r="D10" s="196"/>
      <c r="E10" s="54"/>
      <c r="H10" s="63"/>
      <c r="I10" s="197" t="s">
        <v>60</v>
      </c>
      <c r="J10" s="197"/>
      <c r="K10" s="197"/>
      <c r="L10" s="198">
        <f>L9*320</f>
        <v>0</v>
      </c>
      <c r="M10" s="198"/>
      <c r="N10" s="198"/>
      <c r="O10" s="64" t="s">
        <v>56</v>
      </c>
    </row>
    <row r="11" spans="1:18" s="58" customFormat="1" ht="59.25" thickTop="1" thickBot="1" x14ac:dyDescent="0.45">
      <c r="B11" s="199" t="s">
        <v>61</v>
      </c>
      <c r="C11" s="200"/>
      <c r="D11" s="201"/>
      <c r="E11" s="53"/>
      <c r="F11" s="58" t="s">
        <v>62</v>
      </c>
      <c r="H11" s="63"/>
      <c r="I11" s="65"/>
      <c r="J11" s="66"/>
      <c r="K11" s="55"/>
      <c r="L11" s="55"/>
      <c r="M11" s="67"/>
    </row>
    <row r="12" spans="1:18" s="58" customFormat="1" ht="44.25" hidden="1" thickTop="1" thickBot="1" x14ac:dyDescent="0.45">
      <c r="A12" s="202" t="s">
        <v>63</v>
      </c>
      <c r="B12" s="203"/>
      <c r="C12" s="203"/>
      <c r="D12" s="204"/>
      <c r="E12" s="56">
        <f>MAX(E28:I28)</f>
        <v>1</v>
      </c>
    </row>
    <row r="13" spans="1:18" s="58" customFormat="1" ht="42.75" x14ac:dyDescent="0.4">
      <c r="A13" s="68"/>
      <c r="B13" s="68"/>
      <c r="C13" s="68"/>
      <c r="D13" s="68"/>
      <c r="E13" s="57"/>
    </row>
    <row r="14" spans="1:18" s="58" customFormat="1" ht="42" customHeight="1" x14ac:dyDescent="0.4">
      <c r="A14" s="205" t="s">
        <v>63</v>
      </c>
      <c r="B14" s="206"/>
      <c r="C14" s="206"/>
      <c r="D14" s="69" t="s">
        <v>64</v>
      </c>
      <c r="E14" s="70">
        <v>1</v>
      </c>
      <c r="F14" s="70">
        <v>2</v>
      </c>
      <c r="G14" s="70">
        <v>3</v>
      </c>
      <c r="H14" s="70">
        <v>4</v>
      </c>
      <c r="I14" s="70">
        <v>5</v>
      </c>
      <c r="J14" s="70">
        <v>6</v>
      </c>
      <c r="K14" s="70">
        <v>7</v>
      </c>
      <c r="L14" s="70">
        <v>8</v>
      </c>
      <c r="M14" s="70">
        <v>9</v>
      </c>
      <c r="N14" s="70">
        <v>10</v>
      </c>
      <c r="O14" s="71"/>
    </row>
    <row r="15" spans="1:18" s="58" customFormat="1" ht="18" x14ac:dyDescent="0.4">
      <c r="A15" s="205"/>
      <c r="B15" s="72"/>
      <c r="C15" s="73"/>
      <c r="D15" s="74" t="s">
        <v>64</v>
      </c>
      <c r="E15" s="207" t="s">
        <v>65</v>
      </c>
      <c r="F15" s="208"/>
      <c r="G15" s="208"/>
      <c r="H15" s="208"/>
      <c r="I15" s="208"/>
      <c r="J15" s="209"/>
      <c r="K15" s="192" t="s">
        <v>66</v>
      </c>
      <c r="L15" s="193"/>
      <c r="M15" s="184" t="s">
        <v>67</v>
      </c>
      <c r="N15" s="185"/>
      <c r="O15" s="75"/>
    </row>
    <row r="16" spans="1:18" s="58" customFormat="1" ht="27" x14ac:dyDescent="0.35">
      <c r="A16" s="205"/>
      <c r="B16" s="76" t="s">
        <v>68</v>
      </c>
      <c r="C16" s="77"/>
      <c r="D16" s="78"/>
      <c r="E16" s="79" t="s">
        <v>69</v>
      </c>
      <c r="F16" s="79" t="s" ph="1">
        <v>70</v>
      </c>
      <c r="G16" s="79" t="s" ph="1">
        <v>71</v>
      </c>
      <c r="H16" s="79" t="s" ph="1">
        <v>72</v>
      </c>
      <c r="I16" s="79" t="s" ph="1">
        <v>73</v>
      </c>
      <c r="J16" s="80" t="s">
        <v>74</v>
      </c>
      <c r="K16" s="81" t="s">
        <v>75</v>
      </c>
      <c r="L16" s="82" t="s">
        <v>76</v>
      </c>
      <c r="M16" s="83" t="s">
        <v>77</v>
      </c>
      <c r="N16" s="84" t="s">
        <v>78</v>
      </c>
      <c r="O16" s="85"/>
    </row>
    <row r="17" spans="1:18" s="58" customFormat="1" ht="42" x14ac:dyDescent="0.4">
      <c r="A17" s="86">
        <v>1</v>
      </c>
      <c r="B17" s="186" t="s">
        <v>79</v>
      </c>
      <c r="C17" s="187"/>
      <c r="D17" s="188"/>
      <c r="E17" s="87">
        <v>3.5</v>
      </c>
      <c r="F17" s="87">
        <v>3.5</v>
      </c>
      <c r="G17" s="87">
        <v>4.5</v>
      </c>
      <c r="H17" s="87">
        <v>4.0999999999999996</v>
      </c>
      <c r="I17" s="87">
        <v>3.7</v>
      </c>
      <c r="J17" s="88">
        <v>4.0999999999999996</v>
      </c>
      <c r="K17" s="89">
        <v>4.8</v>
      </c>
      <c r="L17" s="90">
        <v>3.2</v>
      </c>
      <c r="M17" s="91">
        <v>2.9</v>
      </c>
      <c r="N17" s="87">
        <v>2.2000000000000002</v>
      </c>
      <c r="O17" s="92"/>
    </row>
    <row r="18" spans="1:18" s="58" customFormat="1" ht="42" x14ac:dyDescent="0.4">
      <c r="A18" s="86">
        <v>2</v>
      </c>
      <c r="B18" s="186" t="s">
        <v>80</v>
      </c>
      <c r="C18" s="187"/>
      <c r="D18" s="188"/>
      <c r="E18" s="87">
        <v>3.3</v>
      </c>
      <c r="F18" s="87">
        <v>3.2</v>
      </c>
      <c r="G18" s="87">
        <v>3.6</v>
      </c>
      <c r="H18" s="87">
        <v>3.8</v>
      </c>
      <c r="I18" s="87">
        <v>2.8</v>
      </c>
      <c r="J18" s="88">
        <v>3.6</v>
      </c>
      <c r="K18" s="89">
        <v>2.9</v>
      </c>
      <c r="L18" s="90">
        <v>3</v>
      </c>
      <c r="M18" s="91">
        <v>2.1</v>
      </c>
      <c r="N18" s="87">
        <v>1.7</v>
      </c>
      <c r="O18" s="92"/>
    </row>
    <row r="19" spans="1:18" s="58" customFormat="1" ht="42" x14ac:dyDescent="0.4">
      <c r="A19" s="86">
        <v>3</v>
      </c>
      <c r="B19" s="186" t="s">
        <v>81</v>
      </c>
      <c r="C19" s="187"/>
      <c r="D19" s="188"/>
      <c r="E19" s="87">
        <v>2.9</v>
      </c>
      <c r="F19" s="87">
        <v>2.8</v>
      </c>
      <c r="G19" s="87">
        <v>2.8</v>
      </c>
      <c r="H19" s="87">
        <v>3.1</v>
      </c>
      <c r="I19" s="87">
        <v>2.7</v>
      </c>
      <c r="J19" s="88">
        <v>3.1</v>
      </c>
      <c r="K19" s="89">
        <v>2.7</v>
      </c>
      <c r="L19" s="90">
        <v>2.5</v>
      </c>
      <c r="M19" s="91">
        <v>1.8</v>
      </c>
      <c r="N19" s="87">
        <v>1.4</v>
      </c>
      <c r="O19" s="92"/>
    </row>
    <row r="20" spans="1:18" s="58" customFormat="1" ht="42" x14ac:dyDescent="0.4">
      <c r="A20" s="86">
        <v>4</v>
      </c>
      <c r="B20" s="186" t="s">
        <v>82</v>
      </c>
      <c r="C20" s="187"/>
      <c r="D20" s="188"/>
      <c r="E20" s="87">
        <v>2.2999999999999998</v>
      </c>
      <c r="F20" s="87">
        <v>2.1</v>
      </c>
      <c r="G20" s="87">
        <v>2.1</v>
      </c>
      <c r="H20" s="87">
        <v>2.5</v>
      </c>
      <c r="I20" s="87">
        <v>1.9</v>
      </c>
      <c r="J20" s="88">
        <v>2.2999999999999998</v>
      </c>
      <c r="K20" s="89">
        <v>2.2000000000000002</v>
      </c>
      <c r="L20" s="90">
        <v>2.1</v>
      </c>
      <c r="M20" s="91">
        <v>1.4</v>
      </c>
      <c r="N20" s="87">
        <v>1.1000000000000001</v>
      </c>
      <c r="O20" s="92"/>
    </row>
    <row r="21" spans="1:18" s="58" customFormat="1" ht="42" x14ac:dyDescent="0.4">
      <c r="A21" s="86">
        <v>5</v>
      </c>
      <c r="B21" s="189" t="s">
        <v>83</v>
      </c>
      <c r="C21" s="190"/>
      <c r="D21" s="191"/>
      <c r="E21" s="87">
        <v>1.7</v>
      </c>
      <c r="F21" s="87">
        <v>1.6</v>
      </c>
      <c r="G21" s="87">
        <v>1.9</v>
      </c>
      <c r="H21" s="87">
        <v>1.8</v>
      </c>
      <c r="I21" s="87">
        <v>1.7</v>
      </c>
      <c r="J21" s="88">
        <v>1.8</v>
      </c>
      <c r="K21" s="89">
        <v>2</v>
      </c>
      <c r="L21" s="90">
        <v>1.8</v>
      </c>
      <c r="M21" s="91">
        <v>1.1000000000000001</v>
      </c>
      <c r="N21" s="87">
        <v>1.1000000000000001</v>
      </c>
      <c r="O21" s="92"/>
    </row>
    <row r="22" spans="1:18" s="58" customFormat="1" ht="19.5" customHeight="1" x14ac:dyDescent="0.4">
      <c r="A22" s="93"/>
      <c r="B22" s="182" t="s">
        <v>84</v>
      </c>
      <c r="C22" s="182"/>
      <c r="D22" s="182"/>
      <c r="E22" s="182"/>
      <c r="F22" s="182"/>
      <c r="G22" s="182"/>
      <c r="H22" s="182"/>
      <c r="I22" s="182"/>
      <c r="J22" s="182"/>
      <c r="K22" s="182"/>
      <c r="L22" s="182"/>
      <c r="M22" s="182"/>
      <c r="N22" s="182"/>
      <c r="O22" s="94"/>
      <c r="P22" s="93"/>
      <c r="Q22" s="93"/>
      <c r="R22" s="93"/>
    </row>
    <row r="23" spans="1:18" s="58" customFormat="1" ht="19.5" customHeight="1" x14ac:dyDescent="0.4">
      <c r="A23" s="95"/>
      <c r="B23" s="182" t="s">
        <v>85</v>
      </c>
      <c r="C23" s="182"/>
      <c r="D23" s="182"/>
      <c r="E23" s="182"/>
      <c r="F23" s="182"/>
      <c r="G23" s="182"/>
      <c r="H23" s="182"/>
      <c r="I23" s="182"/>
      <c r="J23" s="182"/>
      <c r="K23" s="182"/>
      <c r="L23" s="182"/>
      <c r="M23" s="182"/>
      <c r="N23" s="182"/>
      <c r="O23" s="94"/>
      <c r="P23" s="95"/>
      <c r="Q23" s="95"/>
      <c r="R23" s="95"/>
    </row>
    <row r="24" spans="1:18" s="58" customFormat="1" ht="19.5" customHeight="1" x14ac:dyDescent="0.4">
      <c r="A24" s="93"/>
      <c r="B24" s="182" t="s">
        <v>86</v>
      </c>
      <c r="C24" s="182"/>
      <c r="D24" s="182"/>
      <c r="E24" s="182"/>
      <c r="F24" s="182"/>
      <c r="G24" s="182"/>
      <c r="H24" s="182"/>
      <c r="I24" s="182"/>
      <c r="J24" s="182"/>
      <c r="K24" s="182"/>
      <c r="L24" s="182"/>
      <c r="M24" s="182"/>
      <c r="N24" s="182"/>
      <c r="O24" s="94"/>
      <c r="P24" s="93"/>
      <c r="Q24" s="93"/>
      <c r="R24" s="93"/>
    </row>
    <row r="25" spans="1:18" s="58" customFormat="1" ht="13.5" x14ac:dyDescent="0.4">
      <c r="B25" s="183"/>
      <c r="C25" s="183"/>
      <c r="D25" s="183"/>
      <c r="E25" s="183"/>
      <c r="F25" s="183"/>
      <c r="G25" s="183"/>
      <c r="H25" s="183"/>
      <c r="I25" s="183"/>
      <c r="J25" s="183"/>
      <c r="K25" s="183"/>
      <c r="L25" s="183"/>
      <c r="M25" s="183"/>
      <c r="N25" s="183"/>
      <c r="O25" s="96"/>
    </row>
    <row r="26" spans="1:18" s="58" customFormat="1" ht="13.5" x14ac:dyDescent="0.4">
      <c r="B26" s="96"/>
      <c r="C26" s="96"/>
      <c r="D26" s="96"/>
      <c r="E26" s="96"/>
      <c r="F26" s="96"/>
      <c r="G26" s="96"/>
      <c r="H26" s="96"/>
      <c r="I26" s="96"/>
      <c r="J26" s="96"/>
      <c r="K26" s="96"/>
      <c r="L26" s="96"/>
      <c r="M26" s="96"/>
      <c r="N26" s="96"/>
      <c r="O26" s="96"/>
    </row>
    <row r="27" spans="1:18" s="58" customFormat="1" hidden="1" x14ac:dyDescent="0.4">
      <c r="A27" s="63"/>
      <c r="B27" s="97">
        <f>MAX(E27:N27)</f>
        <v>0</v>
      </c>
      <c r="C27" s="63"/>
      <c r="D27" s="63"/>
      <c r="E27" s="97" t="str">
        <f>IF($E10=1,VLOOKUP($E$12,A14:N21,5),"×")</f>
        <v>×</v>
      </c>
      <c r="F27" s="97" t="str">
        <f>IF($E10=2,VLOOKUP($E$12,A14:N21,6),"×")</f>
        <v>×</v>
      </c>
      <c r="G27" s="97" t="str">
        <f>IF($E10=3,VLOOKUP($E$12,A14:N21,7),"×")</f>
        <v>×</v>
      </c>
      <c r="H27" s="97" t="str">
        <f>IF($E10=4,VLOOKUP($E$12,A14:N21,8),"×")</f>
        <v>×</v>
      </c>
      <c r="I27" s="97" t="str">
        <f>IF($E10=5,VLOOKUP($E$12,A14:N21,9),"×")</f>
        <v>×</v>
      </c>
      <c r="J27" s="97" t="str">
        <f>IF($E10=6,VLOOKUP($E$12,A14:N21,10),"×")</f>
        <v>×</v>
      </c>
      <c r="K27" s="97" t="str">
        <f>IF($E10=7,VLOOKUP($E$12,A14:N21,11),"×")</f>
        <v>×</v>
      </c>
      <c r="L27" s="97" t="str">
        <f>IF($E10=8,VLOOKUP($E$12,A14:N21,12),"×")</f>
        <v>×</v>
      </c>
      <c r="M27" s="97" t="str">
        <f>IF($E10=9,VLOOKUP($E$12,A14:N21,13),"×")</f>
        <v>×</v>
      </c>
      <c r="N27" s="97" t="str">
        <f>IF($E10=10,VLOOKUP($E$12,A14:N21,14),"×")</f>
        <v>×</v>
      </c>
      <c r="O27" s="98"/>
      <c r="P27" s="63"/>
      <c r="Q27" s="63"/>
      <c r="R27" s="63"/>
    </row>
    <row r="28" spans="1:18" s="58" customFormat="1" hidden="1" x14ac:dyDescent="0.4">
      <c r="B28" s="99">
        <f>MAX(E28:I28)</f>
        <v>1</v>
      </c>
      <c r="E28" s="99">
        <f>IF(E9&lt;10000000,1,"×")</f>
        <v>1</v>
      </c>
      <c r="F28" s="99" t="str">
        <f>IF(AND(E9&gt;=10000000,E9&lt;50000000),2,"×")</f>
        <v>×</v>
      </c>
      <c r="G28" s="99" t="str">
        <f>IF(AND(E9&gt;=50000000,E9&lt;100000000),3,"×")</f>
        <v>×</v>
      </c>
      <c r="H28" s="99" t="str">
        <f>IF(AND(E9&gt;=100000000,E9&lt;500000000),4,"×")</f>
        <v>×</v>
      </c>
      <c r="I28" s="99" t="str">
        <f>IF(E9&gt;=500000000,5,"×")</f>
        <v>×</v>
      </c>
    </row>
    <row r="29" spans="1:18" x14ac:dyDescent="0.4">
      <c r="A29" s="58"/>
      <c r="B29" s="58"/>
      <c r="C29" s="58"/>
      <c r="D29" s="58"/>
      <c r="E29" s="58"/>
      <c r="F29" s="58"/>
      <c r="G29" s="58"/>
      <c r="H29" s="58"/>
      <c r="I29" s="58"/>
      <c r="J29" s="58"/>
      <c r="K29" s="58"/>
      <c r="L29" s="58"/>
      <c r="M29" s="58"/>
      <c r="N29" s="58"/>
      <c r="O29" s="58"/>
      <c r="P29" s="58"/>
      <c r="Q29" s="58"/>
      <c r="R29" s="58"/>
    </row>
    <row r="30" spans="1:18" x14ac:dyDescent="0.4">
      <c r="A30" s="52"/>
      <c r="B30" s="52"/>
      <c r="C30" s="52"/>
      <c r="D30" s="52"/>
      <c r="E30" s="52"/>
      <c r="F30" s="52"/>
      <c r="G30" s="52"/>
      <c r="H30" s="52"/>
      <c r="I30" s="52"/>
      <c r="J30" s="52"/>
      <c r="K30" s="52"/>
      <c r="L30" s="52"/>
      <c r="M30" s="52"/>
      <c r="N30" s="52"/>
      <c r="O30" s="52"/>
      <c r="P30" s="52"/>
      <c r="Q30" s="52"/>
      <c r="R30" s="52"/>
    </row>
  </sheetData>
  <mergeCells count="24">
    <mergeCell ref="B1:M1"/>
    <mergeCell ref="B9:D9"/>
    <mergeCell ref="I9:K9"/>
    <mergeCell ref="L9:N9"/>
    <mergeCell ref="Q9:R9"/>
    <mergeCell ref="B10:D10"/>
    <mergeCell ref="I10:K10"/>
    <mergeCell ref="L10:N10"/>
    <mergeCell ref="B22:N22"/>
    <mergeCell ref="B23:N23"/>
    <mergeCell ref="B11:D11"/>
    <mergeCell ref="A12:D12"/>
    <mergeCell ref="A14:A16"/>
    <mergeCell ref="B14:C14"/>
    <mergeCell ref="E15:J15"/>
    <mergeCell ref="B24:N24"/>
    <mergeCell ref="B25:N25"/>
    <mergeCell ref="M15:N15"/>
    <mergeCell ref="B17:D17"/>
    <mergeCell ref="B18:D18"/>
    <mergeCell ref="B19:D19"/>
    <mergeCell ref="B20:D20"/>
    <mergeCell ref="B21:D21"/>
    <mergeCell ref="K15:L15"/>
  </mergeCells>
  <phoneticPr fontId="3"/>
  <conditionalFormatting sqref="E17">
    <cfRule type="cellIs" dxfId="41" priority="42" operator="equal">
      <formula>$E$27</formula>
    </cfRule>
  </conditionalFormatting>
  <conditionalFormatting sqref="E18">
    <cfRule type="cellIs" dxfId="40" priority="41" operator="equal">
      <formula>$E$27</formula>
    </cfRule>
  </conditionalFormatting>
  <conditionalFormatting sqref="E19">
    <cfRule type="cellIs" dxfId="39" priority="40" operator="equal">
      <formula>$E$27</formula>
    </cfRule>
  </conditionalFormatting>
  <conditionalFormatting sqref="E20">
    <cfRule type="cellIs" dxfId="38" priority="39" operator="equal">
      <formula>$E$27</formula>
    </cfRule>
  </conditionalFormatting>
  <conditionalFormatting sqref="E21">
    <cfRule type="cellIs" dxfId="37" priority="38" operator="equal">
      <formula>$E$27</formula>
    </cfRule>
  </conditionalFormatting>
  <conditionalFormatting sqref="F17">
    <cfRule type="cellIs" dxfId="36" priority="37" operator="equal">
      <formula>$F$27</formula>
    </cfRule>
  </conditionalFormatting>
  <conditionalFormatting sqref="F18">
    <cfRule type="cellIs" dxfId="35" priority="36" operator="equal">
      <formula>$F$27</formula>
    </cfRule>
  </conditionalFormatting>
  <conditionalFormatting sqref="F19">
    <cfRule type="cellIs" dxfId="34" priority="35" operator="equal">
      <formula>$F$27</formula>
    </cfRule>
  </conditionalFormatting>
  <conditionalFormatting sqref="F20">
    <cfRule type="cellIs" dxfId="33" priority="34" operator="equal">
      <formula>$F$27</formula>
    </cfRule>
  </conditionalFormatting>
  <conditionalFormatting sqref="F21">
    <cfRule type="cellIs" dxfId="32" priority="33" operator="equal">
      <formula>$F$27</formula>
    </cfRule>
  </conditionalFormatting>
  <conditionalFormatting sqref="G17">
    <cfRule type="cellIs" dxfId="31" priority="32" operator="equal">
      <formula>$G$27</formula>
    </cfRule>
  </conditionalFormatting>
  <conditionalFormatting sqref="G18">
    <cfRule type="cellIs" dxfId="30" priority="31" operator="equal">
      <formula>$G$27</formula>
    </cfRule>
  </conditionalFormatting>
  <conditionalFormatting sqref="G19">
    <cfRule type="cellIs" dxfId="29" priority="30" operator="equal">
      <formula>$G$27</formula>
    </cfRule>
  </conditionalFormatting>
  <conditionalFormatting sqref="G20">
    <cfRule type="cellIs" dxfId="28" priority="29" operator="equal">
      <formula>$G$27</formula>
    </cfRule>
  </conditionalFormatting>
  <conditionalFormatting sqref="G21">
    <cfRule type="cellIs" dxfId="27" priority="28" operator="equal">
      <formula>$G$27</formula>
    </cfRule>
  </conditionalFormatting>
  <conditionalFormatting sqref="H17">
    <cfRule type="cellIs" dxfId="26" priority="27" operator="equal">
      <formula>$H$27</formula>
    </cfRule>
  </conditionalFormatting>
  <conditionalFormatting sqref="H18">
    <cfRule type="cellIs" dxfId="25" priority="26" operator="equal">
      <formula>$H$27</formula>
    </cfRule>
  </conditionalFormatting>
  <conditionalFormatting sqref="H19">
    <cfRule type="cellIs" dxfId="24" priority="25" operator="equal">
      <formula>$H$27</formula>
    </cfRule>
  </conditionalFormatting>
  <conditionalFormatting sqref="H20">
    <cfRule type="cellIs" dxfId="23" priority="24" operator="equal">
      <formula>$H$27</formula>
    </cfRule>
  </conditionalFormatting>
  <conditionalFormatting sqref="H21">
    <cfRule type="cellIs" dxfId="22" priority="23" operator="equal">
      <formula>$H$27</formula>
    </cfRule>
  </conditionalFormatting>
  <conditionalFormatting sqref="I17">
    <cfRule type="cellIs" dxfId="21" priority="22" operator="equal">
      <formula>$I$27</formula>
    </cfRule>
  </conditionalFormatting>
  <conditionalFormatting sqref="I18">
    <cfRule type="cellIs" dxfId="20" priority="21" operator="equal">
      <formula>$I$27</formula>
    </cfRule>
  </conditionalFormatting>
  <conditionalFormatting sqref="I19">
    <cfRule type="cellIs" dxfId="19" priority="20" operator="equal">
      <formula>$I$27</formula>
    </cfRule>
  </conditionalFormatting>
  <conditionalFormatting sqref="I20">
    <cfRule type="cellIs" dxfId="18" priority="19" operator="equal">
      <formula>$I$27</formula>
    </cfRule>
  </conditionalFormatting>
  <conditionalFormatting sqref="I21">
    <cfRule type="cellIs" dxfId="17" priority="18" operator="equal">
      <formula>$I$27</formula>
    </cfRule>
  </conditionalFormatting>
  <conditionalFormatting sqref="J17">
    <cfRule type="cellIs" dxfId="16" priority="17" operator="equal">
      <formula>$J$27</formula>
    </cfRule>
  </conditionalFormatting>
  <conditionalFormatting sqref="J18">
    <cfRule type="cellIs" dxfId="15" priority="16" operator="equal">
      <formula>$J$27</formula>
    </cfRule>
  </conditionalFormatting>
  <conditionalFormatting sqref="J19">
    <cfRule type="cellIs" dxfId="14" priority="15" operator="equal">
      <formula>$J$27</formula>
    </cfRule>
  </conditionalFormatting>
  <conditionalFormatting sqref="J20">
    <cfRule type="cellIs" dxfId="13" priority="14" operator="equal">
      <formula>$J$27</formula>
    </cfRule>
  </conditionalFormatting>
  <conditionalFormatting sqref="J21">
    <cfRule type="cellIs" dxfId="12" priority="13" operator="equal">
      <formula>$J$27</formula>
    </cfRule>
  </conditionalFormatting>
  <conditionalFormatting sqref="K17">
    <cfRule type="cellIs" dxfId="11" priority="12" operator="equal">
      <formula>$K$27</formula>
    </cfRule>
  </conditionalFormatting>
  <conditionalFormatting sqref="K18">
    <cfRule type="cellIs" dxfId="10" priority="11" operator="equal">
      <formula>$K$27</formula>
    </cfRule>
  </conditionalFormatting>
  <conditionalFormatting sqref="K19">
    <cfRule type="cellIs" dxfId="9" priority="10" operator="equal">
      <formula>$K$27</formula>
    </cfRule>
  </conditionalFormatting>
  <conditionalFormatting sqref="K20">
    <cfRule type="cellIs" dxfId="8" priority="9" operator="equal">
      <formula>$K$27</formula>
    </cfRule>
  </conditionalFormatting>
  <conditionalFormatting sqref="K21">
    <cfRule type="cellIs" dxfId="7" priority="8" operator="equal">
      <formula>$K$27</formula>
    </cfRule>
  </conditionalFormatting>
  <conditionalFormatting sqref="L17">
    <cfRule type="cellIs" dxfId="6" priority="7" operator="equal">
      <formula>$L$27</formula>
    </cfRule>
  </conditionalFormatting>
  <conditionalFormatting sqref="L18">
    <cfRule type="cellIs" dxfId="5" priority="6" operator="equal">
      <formula>$L$27</formula>
    </cfRule>
  </conditionalFormatting>
  <conditionalFormatting sqref="L19">
    <cfRule type="cellIs" dxfId="4" priority="5" operator="equal">
      <formula>$L$27</formula>
    </cfRule>
  </conditionalFormatting>
  <conditionalFormatting sqref="L20">
    <cfRule type="cellIs" dxfId="3" priority="4" operator="equal">
      <formula>$L$27</formula>
    </cfRule>
  </conditionalFormatting>
  <conditionalFormatting sqref="L21">
    <cfRule type="cellIs" dxfId="2" priority="3" operator="equal">
      <formula>$L$27</formula>
    </cfRule>
  </conditionalFormatting>
  <conditionalFormatting sqref="M17:M21">
    <cfRule type="cellIs" dxfId="1" priority="2" operator="equal">
      <formula>$M$27</formula>
    </cfRule>
  </conditionalFormatting>
  <conditionalFormatting sqref="N17:O21">
    <cfRule type="cellIs" dxfId="0" priority="1" operator="equal">
      <formula>$N$27</formula>
    </cfRule>
  </conditionalFormatting>
  <dataValidations count="1">
    <dataValidation type="list" allowBlank="1" showInputMessage="1" showErrorMessage="1" sqref="E10" xr:uid="{14C78602-F8C4-4875-A40A-B7FFE8F56938}">
      <formula1>$E$14:$N$14</formula1>
    </dataValidation>
  </dataValidations>
  <printOptions horizontalCentered="1" verticalCentered="1"/>
  <pageMargins left="0.70866141732283472" right="0.70866141732283472" top="0.74803149606299213" bottom="0.74803149606299213" header="0.31496062992125984" footer="0.31496062992125984"/>
  <pageSetup paperSize="9" scale="66" orientation="landscape" r:id="rId1"/>
  <colBreaks count="1" manualBreakCount="1">
    <brk id="16" max="2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建退共</vt:lpstr>
      <vt:lpstr>記載例 (1)</vt:lpstr>
      <vt:lpstr>記載例(2)</vt:lpstr>
      <vt:lpstr>記載例(3)</vt:lpstr>
      <vt:lpstr>（別添）標準購入額計算表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2025-10-21T02:16:27Z</dcterms:created>
  <dcterms:modified xsi:type="dcterms:W3CDTF">2026-01-13T07:41:26Z</dcterms:modified>
</cp:coreProperties>
</file>